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985" yWindow="65521" windowWidth="5970" windowHeight="6195" tabRatio="602" activeTab="0"/>
  </bookViews>
  <sheets>
    <sheet name="BS" sheetId="1" r:id="rId1"/>
    <sheet name="P&amp;L" sheetId="2" r:id="rId2"/>
    <sheet name="Equity" sheetId="3" r:id="rId3"/>
    <sheet name="Cashflow" sheetId="4" r:id="rId4"/>
  </sheets>
  <definedNames>
    <definedName name="_xlnm.Print_Area" localSheetId="0">'BS'!$A$1:$F$50</definedName>
    <definedName name="_xlnm.Print_Area" localSheetId="3">'Cashflow'!$A$1:$J$57</definedName>
    <definedName name="_xlnm.Print_Area" localSheetId="2">'Equity'!$A$1:$E$52</definedName>
    <definedName name="_xlnm.Print_Area" localSheetId="1">'P&amp;L'!$A$1:$G$47</definedName>
  </definedNames>
  <calcPr fullCalcOnLoad="1"/>
</workbook>
</file>

<file path=xl/sharedStrings.xml><?xml version="1.0" encoding="utf-8"?>
<sst xmlns="http://schemas.openxmlformats.org/spreadsheetml/2006/main" count="161" uniqueCount="118">
  <si>
    <t>QUARTERLY REPORT</t>
  </si>
  <si>
    <t>Reserves</t>
  </si>
  <si>
    <t>RM'000</t>
  </si>
  <si>
    <t>Total</t>
  </si>
  <si>
    <t xml:space="preserve"> </t>
  </si>
  <si>
    <t>Represented by :</t>
  </si>
  <si>
    <t>N/A</t>
  </si>
  <si>
    <t>Other operating income</t>
  </si>
  <si>
    <t>Finance costs</t>
  </si>
  <si>
    <t>Basic</t>
  </si>
  <si>
    <t>Fully diluted</t>
  </si>
  <si>
    <t>As at</t>
  </si>
  <si>
    <t>Operating expenses</t>
  </si>
  <si>
    <t>Condensed Consolidated Income Statements</t>
  </si>
  <si>
    <t>Share</t>
  </si>
  <si>
    <t>Retained</t>
  </si>
  <si>
    <t>ended</t>
  </si>
  <si>
    <t>Condensed Consolidated Statements of Changes in Equity</t>
  </si>
  <si>
    <t xml:space="preserve">Condensed Consolidated Cash Flow Statements </t>
  </si>
  <si>
    <t>Changes in working capital :-</t>
  </si>
  <si>
    <t>OSK PROPERTY HOLDINGS BERHAD (201666-D)</t>
  </si>
  <si>
    <t xml:space="preserve">Current </t>
  </si>
  <si>
    <t>quarter</t>
  </si>
  <si>
    <t>Comparative</t>
  </si>
  <si>
    <t>Current</t>
  </si>
  <si>
    <t>Preceding</t>
  </si>
  <si>
    <t>capital</t>
  </si>
  <si>
    <t>premium</t>
  </si>
  <si>
    <t>profits</t>
  </si>
  <si>
    <t>Income tax paid</t>
  </si>
  <si>
    <t>Operating profit before working capital changes</t>
  </si>
  <si>
    <t>Net change in cash and cash equivalents</t>
  </si>
  <si>
    <t xml:space="preserve">Preceding financial year ended </t>
  </si>
  <si>
    <t>Net change in receivables</t>
  </si>
  <si>
    <t>Net change in payables</t>
  </si>
  <si>
    <t>Revenue</t>
  </si>
  <si>
    <t>Distributable</t>
  </si>
  <si>
    <t>financial year</t>
  </si>
  <si>
    <t>Interest received</t>
  </si>
  <si>
    <t>Dividends paid</t>
  </si>
  <si>
    <t>prove :</t>
  </si>
  <si>
    <t>interest income</t>
  </si>
  <si>
    <t>depreciation</t>
  </si>
  <si>
    <t>tax</t>
  </si>
  <si>
    <t>Net profit for the year</t>
  </si>
  <si>
    <t>(Unaudited)</t>
  </si>
  <si>
    <t>(Audited)</t>
  </si>
  <si>
    <t>Dividends</t>
  </si>
  <si>
    <t>Income tax refunded</t>
  </si>
  <si>
    <t>Interest paid</t>
  </si>
  <si>
    <t>Drawdown of borrowings</t>
  </si>
  <si>
    <t>Adjustments for non-cash and non-operating items</t>
  </si>
  <si>
    <t>Property, plant and equipment</t>
  </si>
  <si>
    <t>Current assets</t>
  </si>
  <si>
    <t>Receivables, deposits and prepayments</t>
  </si>
  <si>
    <t>Cash, bank balances and deposits</t>
  </si>
  <si>
    <t>Current liabilities</t>
  </si>
  <si>
    <t>Payables, deposits and accruals</t>
  </si>
  <si>
    <t>Amount due to ultimate holding company</t>
  </si>
  <si>
    <t xml:space="preserve">Net current assets </t>
  </si>
  <si>
    <t>Share capital</t>
  </si>
  <si>
    <t>Shareholders' funds</t>
  </si>
  <si>
    <t>Long term liabilities</t>
  </si>
  <si>
    <t>(The condensed consolidated balance sheets should be read in conjunction with the annual</t>
  </si>
  <si>
    <t>(The condensed consolidated income statements should be read in conjunction with the annual</t>
  </si>
  <si>
    <t xml:space="preserve">(The condensed consolidated statements of changes in equity should be read in conjunction with the </t>
  </si>
  <si>
    <t>(The condensed consolidated cash flow statements should be read in conjunction with the annual</t>
  </si>
  <si>
    <t>year to date</t>
  </si>
  <si>
    <t>Net change in intercompany balances</t>
  </si>
  <si>
    <t>31/12/2003</t>
  </si>
  <si>
    <t>At 31/12/2003</t>
  </si>
  <si>
    <t>Short term borrowings</t>
  </si>
  <si>
    <t>Long term borrowings</t>
  </si>
  <si>
    <t>Deferred tax libilities</t>
  </si>
  <si>
    <t>Land held for property development</t>
  </si>
  <si>
    <t>Property development costs</t>
  </si>
  <si>
    <t>Net change in development costs</t>
  </si>
  <si>
    <t>Repayment of borrowings</t>
  </si>
  <si>
    <t>31/12/2003 (audited)</t>
  </si>
  <si>
    <t>Tax payable</t>
  </si>
  <si>
    <t>Profit before taxation</t>
  </si>
  <si>
    <t>Housing Development Accounts</t>
  </si>
  <si>
    <t>Condensed Consolidated Balance Sheets as at 31 March 2004</t>
  </si>
  <si>
    <t>31/3/2004</t>
  </si>
  <si>
    <t>At 1/1/2003</t>
  </si>
  <si>
    <t>At 1/1/2004</t>
  </si>
  <si>
    <t>At 31/3/2004</t>
  </si>
  <si>
    <t>31/3/2004 (unaudited)</t>
  </si>
  <si>
    <t>31/3/2003</t>
  </si>
  <si>
    <t xml:space="preserve">  financial report for the financial year ended 31 December 2003.)</t>
  </si>
  <si>
    <t xml:space="preserve">  annual financial report for the financial year ended 31 December 2003.)</t>
  </si>
  <si>
    <t>Profit from operations</t>
  </si>
  <si>
    <t>Tax expense</t>
  </si>
  <si>
    <t>Net loss not recognised in the</t>
  </si>
  <si>
    <t xml:space="preserve">  income statement</t>
  </si>
  <si>
    <t>Purchase of plant and equipment</t>
  </si>
  <si>
    <t>Earnings per share (sen)</t>
  </si>
  <si>
    <t>&lt;---- Non-Distributable ----&gt;</t>
  </si>
  <si>
    <t xml:space="preserve">Current year to date ended </t>
  </si>
  <si>
    <t>For the Financial Year To Date Ended 31 March 2004</t>
  </si>
  <si>
    <t>Proposed BaIDS &amp; Rights Warrants</t>
  </si>
  <si>
    <t xml:space="preserve">   issues expenses written off</t>
  </si>
  <si>
    <t>Net cash from financing activities</t>
  </si>
  <si>
    <t>Net cash used in investing activity</t>
  </si>
  <si>
    <t>Cash flow from financing activities</t>
  </si>
  <si>
    <t>Cash flow from investing activity</t>
  </si>
  <si>
    <t>Cash flow from operating activities</t>
  </si>
  <si>
    <t>Net profit for the period</t>
  </si>
  <si>
    <t>The figures have not been audited.</t>
  </si>
  <si>
    <t>For the First Financial Quarter Ended 31 March 2004</t>
  </si>
  <si>
    <t>Cash and cash equivalents at beginning of period/year</t>
  </si>
  <si>
    <t>Cash and cash equivalents at end of period/year (Note)</t>
  </si>
  <si>
    <t>Note : Cash and cash equivalents at end of period/year comprise:</t>
  </si>
  <si>
    <t>Sinking Fund</t>
  </si>
  <si>
    <t>Finance costs paid</t>
  </si>
  <si>
    <t>Net cash (used in) / from operating activities</t>
  </si>
  <si>
    <t>Cash (used in) / generated from operations</t>
  </si>
  <si>
    <t>For the Financial First Financial Quarter Ended 31 March 2004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</si>
</sst>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#,##0.0_);\(#,##0.0\)"/>
    <numFmt numFmtId="179" formatCode="0.0"/>
    <numFmt numFmtId="180" formatCode="#,##0.0000_);\(#,##0.0000\)"/>
    <numFmt numFmtId="181" formatCode="#,##0.000_);\(#,##0.000\)"/>
    <numFmt numFmtId="182" formatCode="0.000"/>
    <numFmt numFmtId="183" formatCode="0.0000"/>
    <numFmt numFmtId="184" formatCode="_(* #,##0.0_);_(* \(#,##0.0\);_(* &quot;-&quot;??_);_(@_)"/>
    <numFmt numFmtId="185" formatCode="_(* #,##0_);_(* \(#,##0\);_(* &quot;-&quot;??_);_(@_)"/>
    <numFmt numFmtId="186" formatCode="0_);\(0\)"/>
    <numFmt numFmtId="187" formatCode="0.00_ ;\-0.00\ "/>
    <numFmt numFmtId="188" formatCode="#,##0_ ;\-#,##0\ "/>
    <numFmt numFmtId="189" formatCode="#,##0.00_ ;\-#,##0.00\ "/>
    <numFmt numFmtId="190" formatCode="_(* #,##0.000_);_(* \(#,##0.000\);_(* &quot;-&quot;??_);_(@_)"/>
    <numFmt numFmtId="191" formatCode="#,##0.00000_);\(#,##0.00000\)"/>
    <numFmt numFmtId="192" formatCode="#,##0.000000_);\(#,##0.000000\)"/>
    <numFmt numFmtId="193" formatCode="#,##0.0000000_);\(#,##0.0000000\)"/>
    <numFmt numFmtId="194" formatCode="_(* #,##0.0000_);_(* \(#,##0.0000\);_(* &quot;-&quot;??_);_(@_)"/>
    <numFmt numFmtId="195" formatCode="_(* #,##0.00000_);_(* \(#,##0.00000\);_(* &quot;-&quot;??_);_(@_)"/>
  </numFmts>
  <fonts count="1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sz val="11"/>
      <name val="Tms Rmn"/>
      <family val="0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7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37" fontId="5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 horizontal="right"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Alignment="1">
      <alignment horizontal="center"/>
    </xf>
    <xf numFmtId="186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7" fontId="3" fillId="0" borderId="0" xfId="20" applyNumberFormat="1" applyFont="1" applyFill="1" applyAlignment="1">
      <alignment horizontal="centerContinuous" vertical="center"/>
      <protection/>
    </xf>
    <xf numFmtId="0" fontId="5" fillId="0" borderId="0" xfId="20" applyFont="1" applyFill="1" applyAlignment="1">
      <alignment horizontal="centerContinuous" vertical="center"/>
      <protection/>
    </xf>
    <xf numFmtId="0" fontId="5" fillId="0" borderId="0" xfId="20" applyFont="1" applyFill="1" applyAlignment="1">
      <alignment vertical="center"/>
      <protection/>
    </xf>
    <xf numFmtId="37" fontId="5" fillId="0" borderId="0" xfId="20" applyNumberFormat="1" applyFont="1" applyFill="1" applyBorder="1" applyAlignment="1">
      <alignment vertical="center"/>
      <protection/>
    </xf>
    <xf numFmtId="37" fontId="5" fillId="0" borderId="0" xfId="0" applyNumberFormat="1" applyFont="1" applyFill="1" applyAlignment="1">
      <alignment horizontal="center" vertical="center"/>
    </xf>
    <xf numFmtId="37" fontId="5" fillId="0" borderId="0" xfId="20" applyNumberFormat="1" applyFont="1" applyFill="1" applyAlignment="1">
      <alignment horizontal="left" vertical="center"/>
      <protection/>
    </xf>
    <xf numFmtId="37" fontId="5" fillId="0" borderId="0" xfId="20" applyNumberFormat="1" applyFont="1" applyFill="1" applyBorder="1" applyAlignment="1">
      <alignment horizontal="center" vertical="center"/>
      <protection/>
    </xf>
    <xf numFmtId="37" fontId="5" fillId="0" borderId="0" xfId="20" applyNumberFormat="1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20" applyFont="1" applyFill="1" applyAlignment="1">
      <alignment horizontal="center" vertical="center"/>
      <protection/>
    </xf>
    <xf numFmtId="37" fontId="5" fillId="0" borderId="1" xfId="20" applyNumberFormat="1" applyFont="1" applyFill="1" applyBorder="1" applyAlignment="1">
      <alignment vertical="center"/>
      <protection/>
    </xf>
    <xf numFmtId="0" fontId="7" fillId="0" borderId="0" xfId="20" applyFont="1" applyFill="1" applyAlignment="1">
      <alignment vertical="center"/>
      <protection/>
    </xf>
    <xf numFmtId="37" fontId="5" fillId="0" borderId="2" xfId="20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 horizontal="center" vertical="center"/>
    </xf>
    <xf numFmtId="37" fontId="5" fillId="0" borderId="0" xfId="15" applyNumberFormat="1" applyFont="1" applyFill="1" applyBorder="1" applyAlignment="1">
      <alignment vertical="center"/>
    </xf>
    <xf numFmtId="37" fontId="5" fillId="0" borderId="0" xfId="15" applyNumberFormat="1" applyFont="1" applyFill="1" applyAlignment="1">
      <alignment vertical="center"/>
    </xf>
    <xf numFmtId="37" fontId="5" fillId="0" borderId="0" xfId="0" applyNumberFormat="1" applyFont="1" applyFill="1" applyBorder="1" applyAlignment="1">
      <alignment vertical="center"/>
    </xf>
    <xf numFmtId="37" fontId="5" fillId="0" borderId="0" xfId="0" applyNumberFormat="1" applyFont="1" applyFill="1" applyAlignment="1">
      <alignment vertical="center"/>
    </xf>
    <xf numFmtId="37" fontId="5" fillId="0" borderId="3" xfId="15" applyNumberFormat="1" applyFont="1" applyFill="1" applyBorder="1" applyAlignment="1">
      <alignment vertical="center"/>
    </xf>
    <xf numFmtId="185" fontId="5" fillId="0" borderId="0" xfId="20" applyNumberFormat="1" applyFont="1" applyFill="1" applyAlignment="1">
      <alignment vertical="center"/>
      <protection/>
    </xf>
    <xf numFmtId="37" fontId="9" fillId="0" borderId="0" xfId="20" applyNumberFormat="1" applyFont="1" applyFill="1" applyBorder="1" applyAlignment="1">
      <alignment vertical="center"/>
      <protection/>
    </xf>
    <xf numFmtId="0" fontId="9" fillId="0" borderId="0" xfId="20" applyFont="1" applyFill="1" applyAlignment="1">
      <alignment vertical="center"/>
      <protection/>
    </xf>
    <xf numFmtId="0" fontId="9" fillId="0" borderId="3" xfId="20" applyFont="1" applyFill="1" applyBorder="1" applyAlignment="1">
      <alignment vertical="center"/>
      <protection/>
    </xf>
    <xf numFmtId="0" fontId="5" fillId="0" borderId="0" xfId="0" applyFont="1" applyFill="1" applyAlignment="1">
      <alignment horizontal="right"/>
    </xf>
    <xf numFmtId="185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37" fontId="5" fillId="0" borderId="0" xfId="0" applyNumberFormat="1" applyFont="1" applyFill="1" applyAlignment="1">
      <alignment horizontal="center" wrapText="1"/>
    </xf>
    <xf numFmtId="185" fontId="5" fillId="0" borderId="0" xfId="15" applyNumberFormat="1" applyFont="1" applyFill="1" applyAlignment="1">
      <alignment/>
    </xf>
    <xf numFmtId="185" fontId="5" fillId="0" borderId="0" xfId="15" applyNumberFormat="1" applyFont="1" applyFill="1" applyAlignment="1">
      <alignment/>
    </xf>
    <xf numFmtId="185" fontId="5" fillId="0" borderId="4" xfId="15" applyNumberFormat="1" applyFont="1" applyFill="1" applyBorder="1" applyAlignment="1">
      <alignment/>
    </xf>
    <xf numFmtId="185" fontId="5" fillId="0" borderId="5" xfId="15" applyNumberFormat="1" applyFont="1" applyFill="1" applyBorder="1" applyAlignment="1">
      <alignment/>
    </xf>
    <xf numFmtId="185" fontId="5" fillId="0" borderId="6" xfId="15" applyNumberFormat="1" applyFont="1" applyFill="1" applyBorder="1" applyAlignment="1">
      <alignment/>
    </xf>
    <xf numFmtId="37" fontId="5" fillId="0" borderId="7" xfId="0" applyNumberFormat="1" applyFont="1" applyFill="1" applyBorder="1" applyAlignment="1">
      <alignment/>
    </xf>
    <xf numFmtId="37" fontId="5" fillId="0" borderId="4" xfId="0" applyNumberFormat="1" applyFont="1" applyFill="1" applyBorder="1" applyAlignment="1">
      <alignment/>
    </xf>
    <xf numFmtId="37" fontId="5" fillId="0" borderId="5" xfId="0" applyNumberFormat="1" applyFont="1" applyFill="1" applyBorder="1" applyAlignment="1">
      <alignment/>
    </xf>
    <xf numFmtId="37" fontId="5" fillId="0" borderId="3" xfId="0" applyNumberFormat="1" applyFont="1" applyFill="1" applyBorder="1" applyAlignment="1">
      <alignment/>
    </xf>
    <xf numFmtId="171" fontId="5" fillId="0" borderId="0" xfId="15" applyFont="1" applyFill="1" applyAlignment="1">
      <alignment/>
    </xf>
    <xf numFmtId="39" fontId="5" fillId="0" borderId="0" xfId="0" applyNumberFormat="1" applyFont="1" applyFill="1" applyAlignment="1">
      <alignment/>
    </xf>
    <xf numFmtId="185" fontId="5" fillId="0" borderId="0" xfId="15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>
      <alignment horizontal="right"/>
    </xf>
    <xf numFmtId="37" fontId="5" fillId="0" borderId="1" xfId="0" applyNumberFormat="1" applyFont="1" applyFill="1" applyBorder="1" applyAlignment="1">
      <alignment horizontal="right"/>
    </xf>
    <xf numFmtId="37" fontId="5" fillId="0" borderId="1" xfId="0" applyNumberFormat="1" applyFont="1" applyFill="1" applyBorder="1" applyAlignment="1">
      <alignment/>
    </xf>
    <xf numFmtId="39" fontId="5" fillId="0" borderId="8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37" fontId="1" fillId="0" borderId="0" xfId="19" applyFont="1" applyFill="1" applyAlignment="1">
      <alignment horizontal="centerContinuous" vertical="center"/>
      <protection/>
    </xf>
    <xf numFmtId="37" fontId="2" fillId="0" borderId="0" xfId="19" applyFont="1" applyFill="1" applyAlignment="1">
      <alignment vertical="center"/>
      <protection/>
    </xf>
    <xf numFmtId="37" fontId="1" fillId="0" borderId="0" xfId="19" applyFont="1" applyFill="1" applyAlignment="1">
      <alignment horizontal="center" vertical="center"/>
      <protection/>
    </xf>
    <xf numFmtId="37" fontId="2" fillId="0" borderId="0" xfId="19" applyFont="1" applyFill="1" applyAlignment="1">
      <alignment horizontal="center" vertical="center"/>
      <protection/>
    </xf>
    <xf numFmtId="186" fontId="2" fillId="0" borderId="0" xfId="19" applyNumberFormat="1" applyFont="1" applyFill="1" applyAlignment="1">
      <alignment horizontal="center" vertical="center"/>
      <protection/>
    </xf>
    <xf numFmtId="37" fontId="2" fillId="0" borderId="1" xfId="19" applyFont="1" applyFill="1" applyBorder="1" applyAlignment="1">
      <alignment horizontal="center" vertical="center"/>
      <protection/>
    </xf>
    <xf numFmtId="37" fontId="2" fillId="0" borderId="0" xfId="19" applyFont="1" applyFill="1" applyBorder="1" applyAlignment="1">
      <alignment horizontal="center" vertical="center"/>
      <protection/>
    </xf>
    <xf numFmtId="185" fontId="2" fillId="0" borderId="0" xfId="19" applyNumberFormat="1" applyFont="1" applyFill="1" applyAlignment="1">
      <alignment horizontal="center" vertical="center"/>
      <protection/>
    </xf>
    <xf numFmtId="185" fontId="2" fillId="0" borderId="0" xfId="15" applyNumberFormat="1" applyFont="1" applyFill="1" applyAlignment="1">
      <alignment vertical="center"/>
    </xf>
    <xf numFmtId="171" fontId="2" fillId="0" borderId="0" xfId="15" applyFont="1" applyFill="1" applyAlignment="1">
      <alignment vertical="center"/>
    </xf>
    <xf numFmtId="37" fontId="4" fillId="0" borderId="0" xfId="19" applyFont="1" applyFill="1" applyAlignment="1">
      <alignment horizontal="center" vertical="center"/>
      <protection/>
    </xf>
    <xf numFmtId="37" fontId="2" fillId="0" borderId="0" xfId="19" applyNumberFormat="1" applyFont="1" applyFill="1" applyAlignment="1">
      <alignment vertical="center"/>
      <protection/>
    </xf>
    <xf numFmtId="37" fontId="2" fillId="0" borderId="3" xfId="19" applyFont="1" applyFill="1" applyBorder="1" applyAlignment="1">
      <alignment vertical="center"/>
      <protection/>
    </xf>
    <xf numFmtId="37" fontId="2" fillId="0" borderId="0" xfId="19" applyFont="1" applyFill="1" applyBorder="1" applyAlignment="1">
      <alignment vertical="center"/>
      <protection/>
    </xf>
    <xf numFmtId="37" fontId="4" fillId="0" borderId="0" xfId="19" applyFont="1" applyFill="1" applyBorder="1" applyAlignment="1">
      <alignment horizontal="center" vertical="center"/>
      <protection/>
    </xf>
    <xf numFmtId="37" fontId="2" fillId="0" borderId="0" xfId="19" applyFont="1" applyFill="1" applyAlignment="1">
      <alignment horizontal="left" vertical="center"/>
      <protection/>
    </xf>
    <xf numFmtId="185" fontId="5" fillId="0" borderId="2" xfId="15" applyNumberFormat="1" applyFont="1" applyFill="1" applyBorder="1" applyAlignment="1">
      <alignment vertical="center"/>
    </xf>
    <xf numFmtId="186" fontId="5" fillId="0" borderId="0" xfId="20" applyNumberFormat="1" applyFont="1" applyFill="1" applyAlignment="1">
      <alignment horizontal="centerContinuous" vertical="center"/>
      <protection/>
    </xf>
    <xf numFmtId="37" fontId="5" fillId="0" borderId="0" xfId="0" applyNumberFormat="1" applyFont="1" applyFill="1" applyBorder="1" applyAlignment="1">
      <alignment horizontal="center"/>
    </xf>
    <xf numFmtId="37" fontId="5" fillId="0" borderId="6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85" fontId="5" fillId="0" borderId="0" xfId="15" applyNumberFormat="1" applyFont="1" applyFill="1" applyBorder="1" applyAlignment="1">
      <alignment/>
    </xf>
    <xf numFmtId="39" fontId="5" fillId="0" borderId="0" xfId="0" applyNumberFormat="1" applyFont="1" applyFill="1" applyBorder="1" applyAlignment="1">
      <alignment/>
    </xf>
    <xf numFmtId="39" fontId="5" fillId="0" borderId="0" xfId="0" applyNumberFormat="1" applyFont="1" applyFill="1" applyBorder="1" applyAlignment="1">
      <alignment horizontal="right"/>
    </xf>
    <xf numFmtId="185" fontId="5" fillId="0" borderId="1" xfId="15" applyNumberFormat="1" applyFont="1" applyFill="1" applyBorder="1" applyAlignment="1">
      <alignment vertical="center"/>
    </xf>
    <xf numFmtId="185" fontId="5" fillId="0" borderId="0" xfId="15" applyNumberFormat="1" applyFont="1" applyFill="1" applyAlignment="1">
      <alignment horizontal="left" vertical="center"/>
    </xf>
    <xf numFmtId="185" fontId="5" fillId="0" borderId="0" xfId="15" applyNumberFormat="1" applyFont="1" applyFill="1" applyAlignment="1">
      <alignment horizontal="right" vertical="center"/>
    </xf>
    <xf numFmtId="0" fontId="0" fillId="0" borderId="0" xfId="0" applyBorder="1" applyAlignment="1">
      <alignment/>
    </xf>
    <xf numFmtId="37" fontId="5" fillId="0" borderId="3" xfId="20" applyNumberFormat="1" applyFont="1" applyFill="1" applyBorder="1" applyAlignment="1">
      <alignment vertical="center"/>
      <protection/>
    </xf>
    <xf numFmtId="37" fontId="2" fillId="0" borderId="9" xfId="19" applyFont="1" applyFill="1" applyBorder="1" applyAlignment="1">
      <alignment vertical="center"/>
      <protection/>
    </xf>
    <xf numFmtId="37" fontId="2" fillId="0" borderId="7" xfId="19" applyFont="1" applyFill="1" applyBorder="1" applyAlignment="1">
      <alignment vertical="center"/>
      <protection/>
    </xf>
    <xf numFmtId="37" fontId="2" fillId="0" borderId="10" xfId="19" applyFont="1" applyFill="1" applyBorder="1" applyAlignment="1">
      <alignment vertical="center"/>
      <protection/>
    </xf>
    <xf numFmtId="185" fontId="2" fillId="0" borderId="11" xfId="15" applyNumberFormat="1" applyFont="1" applyFill="1" applyBorder="1" applyAlignment="1">
      <alignment vertical="center"/>
    </xf>
    <xf numFmtId="185" fontId="2" fillId="0" borderId="0" xfId="15" applyNumberFormat="1" applyFont="1" applyFill="1" applyBorder="1" applyAlignment="1">
      <alignment vertical="center"/>
    </xf>
    <xf numFmtId="185" fontId="2" fillId="0" borderId="12" xfId="15" applyNumberFormat="1" applyFont="1" applyFill="1" applyBorder="1" applyAlignment="1">
      <alignment vertical="center"/>
    </xf>
    <xf numFmtId="185" fontId="2" fillId="0" borderId="13" xfId="15" applyNumberFormat="1" applyFont="1" applyFill="1" applyBorder="1" applyAlignment="1">
      <alignment vertical="center"/>
    </xf>
    <xf numFmtId="185" fontId="2" fillId="0" borderId="1" xfId="15" applyNumberFormat="1" applyFont="1" applyFill="1" applyBorder="1" applyAlignment="1">
      <alignment vertical="center"/>
    </xf>
    <xf numFmtId="185" fontId="2" fillId="0" borderId="14" xfId="15" applyNumberFormat="1" applyFont="1" applyFill="1" applyBorder="1" applyAlignment="1">
      <alignment vertical="center"/>
    </xf>
    <xf numFmtId="185" fontId="2" fillId="0" borderId="3" xfId="15" applyNumberFormat="1" applyFont="1" applyFill="1" applyBorder="1" applyAlignment="1">
      <alignment vertical="center"/>
    </xf>
    <xf numFmtId="185" fontId="5" fillId="0" borderId="0" xfId="15" applyNumberFormat="1" applyFont="1" applyFill="1" applyAlignment="1">
      <alignment vertical="center"/>
    </xf>
    <xf numFmtId="0" fontId="3" fillId="0" borderId="0" xfId="20" applyFont="1" applyFill="1" applyAlignment="1">
      <alignment vertical="center"/>
      <protection/>
    </xf>
    <xf numFmtId="37" fontId="3" fillId="0" borderId="0" xfId="20" applyNumberFormat="1" applyFont="1" applyFill="1" applyAlignment="1">
      <alignment horizontal="left" vertical="center"/>
      <protection/>
    </xf>
    <xf numFmtId="0" fontId="3" fillId="0" borderId="0" xfId="0" applyFont="1" applyFill="1" applyAlignment="1">
      <alignment vertical="center"/>
    </xf>
    <xf numFmtId="37" fontId="1" fillId="0" borderId="0" xfId="19" applyFont="1" applyFill="1" applyAlignment="1">
      <alignment vertical="center"/>
      <protection/>
    </xf>
    <xf numFmtId="37" fontId="1" fillId="0" borderId="0" xfId="19" applyFont="1" applyFill="1" applyAlignment="1" quotePrefix="1">
      <alignment vertical="center"/>
      <protection/>
    </xf>
    <xf numFmtId="14" fontId="5" fillId="0" borderId="1" xfId="0" applyNumberFormat="1" applyFont="1" applyFill="1" applyBorder="1" applyAlignment="1" quotePrefix="1">
      <alignment horizontal="center" wrapText="1"/>
    </xf>
    <xf numFmtId="186" fontId="5" fillId="0" borderId="1" xfId="0" applyNumberFormat="1" applyFont="1" applyFill="1" applyBorder="1" applyAlignment="1" quotePrefix="1">
      <alignment horizontal="center"/>
    </xf>
    <xf numFmtId="37" fontId="5" fillId="0" borderId="1" xfId="0" applyNumberFormat="1" applyFont="1" applyFill="1" applyBorder="1" applyAlignment="1">
      <alignment horizontal="center" vertical="center"/>
    </xf>
    <xf numFmtId="171" fontId="5" fillId="0" borderId="0" xfId="15" applyFont="1" applyFill="1" applyBorder="1" applyAlignment="1">
      <alignment vertical="center"/>
    </xf>
    <xf numFmtId="37" fontId="3" fillId="0" borderId="0" xfId="0" applyNumberFormat="1" applyFont="1" applyFill="1" applyAlignment="1">
      <alignment horizontal="center"/>
    </xf>
    <xf numFmtId="186" fontId="3" fillId="0" borderId="0" xfId="20" applyNumberFormat="1" applyFont="1" applyFill="1" applyAlignment="1">
      <alignment horizontal="center" vertical="center"/>
      <protection/>
    </xf>
    <xf numFmtId="186" fontId="3" fillId="0" borderId="0" xfId="0" applyNumberFormat="1" applyFont="1" applyFill="1" applyAlignment="1">
      <alignment horizontal="center"/>
    </xf>
    <xf numFmtId="37" fontId="3" fillId="0" borderId="0" xfId="0" applyNumberFormat="1" applyFont="1" applyFill="1" applyAlignment="1">
      <alignment horizontal="center" vertical="center"/>
    </xf>
    <xf numFmtId="37" fontId="3" fillId="0" borderId="1" xfId="0" applyNumberFormat="1" applyFont="1" applyFill="1" applyBorder="1" applyAlignment="1">
      <alignment horizontal="center" vertical="center"/>
    </xf>
    <xf numFmtId="37" fontId="3" fillId="0" borderId="0" xfId="20" applyNumberFormat="1" applyFont="1" applyFill="1" applyBorder="1" applyAlignment="1">
      <alignment horizontal="center" vertical="center"/>
      <protection/>
    </xf>
    <xf numFmtId="37" fontId="3" fillId="0" borderId="0" xfId="20" applyNumberFormat="1" applyFont="1" applyFill="1" applyAlignment="1">
      <alignment vertical="center"/>
      <protection/>
    </xf>
    <xf numFmtId="37" fontId="3" fillId="0" borderId="1" xfId="20" applyNumberFormat="1" applyFont="1" applyFill="1" applyBorder="1" applyAlignment="1">
      <alignment vertical="center"/>
      <protection/>
    </xf>
    <xf numFmtId="37" fontId="3" fillId="0" borderId="0" xfId="20" applyNumberFormat="1" applyFont="1" applyFill="1" applyBorder="1" applyAlignment="1">
      <alignment vertical="center"/>
      <protection/>
    </xf>
    <xf numFmtId="185" fontId="3" fillId="0" borderId="0" xfId="15" applyNumberFormat="1" applyFont="1" applyFill="1" applyAlignment="1">
      <alignment vertical="center"/>
    </xf>
    <xf numFmtId="185" fontId="3" fillId="0" borderId="1" xfId="15" applyNumberFormat="1" applyFont="1" applyFill="1" applyBorder="1" applyAlignment="1">
      <alignment vertical="center"/>
    </xf>
    <xf numFmtId="37" fontId="3" fillId="0" borderId="2" xfId="20" applyNumberFormat="1" applyFont="1" applyFill="1" applyBorder="1" applyAlignment="1">
      <alignment vertical="center"/>
      <protection/>
    </xf>
    <xf numFmtId="185" fontId="3" fillId="0" borderId="0" xfId="15" applyNumberFormat="1" applyFont="1" applyFill="1" applyAlignment="1">
      <alignment horizontal="left" vertical="center"/>
    </xf>
    <xf numFmtId="185" fontId="3" fillId="0" borderId="0" xfId="15" applyNumberFormat="1" applyFont="1" applyFill="1" applyAlignment="1">
      <alignment horizontal="right" vertical="center"/>
    </xf>
    <xf numFmtId="185" fontId="3" fillId="0" borderId="2" xfId="15" applyNumberFormat="1" applyFont="1" applyFill="1" applyBorder="1" applyAlignment="1">
      <alignment vertical="center"/>
    </xf>
    <xf numFmtId="37" fontId="3" fillId="0" borderId="0" xfId="15" applyNumberFormat="1" applyFont="1" applyFill="1" applyBorder="1" applyAlignment="1">
      <alignment vertical="center"/>
    </xf>
    <xf numFmtId="37" fontId="3" fillId="0" borderId="0" xfId="15" applyNumberFormat="1" applyFont="1" applyFill="1" applyAlignment="1">
      <alignment vertical="center"/>
    </xf>
    <xf numFmtId="37" fontId="3" fillId="0" borderId="0" xfId="0" applyNumberFormat="1" applyFont="1" applyFill="1" applyAlignment="1">
      <alignment vertical="center"/>
    </xf>
    <xf numFmtId="37" fontId="3" fillId="0" borderId="3" xfId="15" applyNumberFormat="1" applyFont="1" applyFill="1" applyBorder="1" applyAlignment="1">
      <alignment vertical="center"/>
    </xf>
    <xf numFmtId="37" fontId="3" fillId="0" borderId="3" xfId="20" applyNumberFormat="1" applyFont="1" applyFill="1" applyBorder="1" applyAlignment="1">
      <alignment vertical="center"/>
      <protection/>
    </xf>
    <xf numFmtId="186" fontId="3" fillId="0" borderId="1" xfId="0" applyNumberFormat="1" applyFont="1" applyFill="1" applyBorder="1" applyAlignment="1" quotePrefix="1">
      <alignment horizontal="center"/>
    </xf>
    <xf numFmtId="37" fontId="3" fillId="0" borderId="0" xfId="0" applyNumberFormat="1" applyFont="1" applyFill="1" applyAlignment="1">
      <alignment horizontal="right"/>
    </xf>
    <xf numFmtId="185" fontId="3" fillId="0" borderId="0" xfId="15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37" fontId="3" fillId="0" borderId="1" xfId="0" applyNumberFormat="1" applyFont="1" applyFill="1" applyBorder="1" applyAlignment="1">
      <alignment horizontal="right"/>
    </xf>
    <xf numFmtId="37" fontId="3" fillId="0" borderId="0" xfId="0" applyNumberFormat="1" applyFont="1" applyFill="1" applyAlignment="1">
      <alignment/>
    </xf>
    <xf numFmtId="185" fontId="3" fillId="0" borderId="0" xfId="15" applyNumberFormat="1" applyFont="1" applyFill="1" applyAlignment="1">
      <alignment/>
    </xf>
    <xf numFmtId="37" fontId="3" fillId="0" borderId="1" xfId="0" applyNumberFormat="1" applyFont="1" applyFill="1" applyBorder="1" applyAlignment="1">
      <alignment/>
    </xf>
    <xf numFmtId="37" fontId="3" fillId="0" borderId="3" xfId="0" applyNumberFormat="1" applyFont="1" applyFill="1" applyBorder="1" applyAlignment="1">
      <alignment/>
    </xf>
    <xf numFmtId="39" fontId="3" fillId="0" borderId="0" xfId="0" applyNumberFormat="1" applyFont="1" applyFill="1" applyAlignment="1">
      <alignment/>
    </xf>
    <xf numFmtId="39" fontId="3" fillId="0" borderId="8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 quotePrefix="1">
      <alignment horizontal="center" wrapText="1"/>
    </xf>
    <xf numFmtId="37" fontId="3" fillId="0" borderId="0" xfId="0" applyNumberFormat="1" applyFont="1" applyFill="1" applyAlignment="1">
      <alignment horizontal="center" wrapText="1"/>
    </xf>
    <xf numFmtId="185" fontId="3" fillId="0" borderId="0" xfId="15" applyNumberFormat="1" applyFont="1" applyFill="1" applyAlignment="1">
      <alignment/>
    </xf>
    <xf numFmtId="185" fontId="3" fillId="0" borderId="9" xfId="15" applyNumberFormat="1" applyFont="1" applyFill="1" applyBorder="1" applyAlignment="1">
      <alignment/>
    </xf>
    <xf numFmtId="185" fontId="3" fillId="0" borderId="11" xfId="15" applyNumberFormat="1" applyFont="1" applyFill="1" applyBorder="1" applyAlignment="1">
      <alignment/>
    </xf>
    <xf numFmtId="37" fontId="3" fillId="0" borderId="7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37" fontId="3" fillId="0" borderId="9" xfId="0" applyNumberFormat="1" applyFont="1" applyFill="1" applyBorder="1" applyAlignment="1">
      <alignment/>
    </xf>
    <xf numFmtId="37" fontId="3" fillId="0" borderId="11" xfId="0" applyNumberFormat="1" applyFont="1" applyFill="1" applyBorder="1" applyAlignment="1">
      <alignment/>
    </xf>
    <xf numFmtId="37" fontId="3" fillId="0" borderId="13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BS, P&amp;L - Dec 99" xfId="19"/>
    <cellStyle name="Normal_Cashflow - Dec 99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54"/>
  <sheetViews>
    <sheetView tabSelected="1" workbookViewId="0" topLeftCell="A1">
      <selection activeCell="A13" sqref="A13"/>
    </sheetView>
  </sheetViews>
  <sheetFormatPr defaultColWidth="9.140625" defaultRowHeight="15" customHeight="1"/>
  <cols>
    <col min="1" max="1" width="2.00390625" style="3" customWidth="1"/>
    <col min="2" max="2" width="13.8515625" style="3" customWidth="1"/>
    <col min="3" max="3" width="17.28125" style="3" customWidth="1"/>
    <col min="4" max="4" width="21.8515625" style="3" customWidth="1"/>
    <col min="5" max="6" width="15.28125" style="4" customWidth="1"/>
    <col min="7" max="7" width="9.140625" style="3" customWidth="1"/>
    <col min="8" max="8" width="14.421875" style="3" customWidth="1"/>
    <col min="9" max="16384" width="9.140625" style="3" customWidth="1"/>
  </cols>
  <sheetData>
    <row r="5" spans="1:9" ht="15" customHeight="1">
      <c r="A5" s="2" t="str">
        <f>'P&amp;L'!A1</f>
        <v>OSK PROPERTY HOLDINGS BERHAD (201666-D)</v>
      </c>
      <c r="I5" s="33"/>
    </row>
    <row r="7" ht="15" customHeight="1">
      <c r="A7" s="2" t="s">
        <v>0</v>
      </c>
    </row>
    <row r="8" ht="15" customHeight="1">
      <c r="A8" s="2"/>
    </row>
    <row r="9" ht="15" customHeight="1">
      <c r="A9" s="2" t="s">
        <v>82</v>
      </c>
    </row>
    <row r="10" ht="15" customHeight="1">
      <c r="A10" s="2"/>
    </row>
    <row r="11" spans="1:6" ht="15" customHeight="1">
      <c r="A11" s="2"/>
      <c r="E11" s="105" t="s">
        <v>45</v>
      </c>
      <c r="F11" s="7" t="s">
        <v>46</v>
      </c>
    </row>
    <row r="12" spans="5:6" ht="15" customHeight="1">
      <c r="E12" s="136" t="s">
        <v>11</v>
      </c>
      <c r="F12" s="74" t="s">
        <v>11</v>
      </c>
    </row>
    <row r="13" spans="5:6" ht="15" customHeight="1">
      <c r="E13" s="137" t="s">
        <v>83</v>
      </c>
      <c r="F13" s="101" t="s">
        <v>69</v>
      </c>
    </row>
    <row r="14" spans="5:6" ht="15" customHeight="1">
      <c r="E14" s="138" t="s">
        <v>2</v>
      </c>
      <c r="F14" s="37" t="s">
        <v>2</v>
      </c>
    </row>
    <row r="15" spans="5:6" ht="15" customHeight="1">
      <c r="E15" s="138"/>
      <c r="F15" s="37"/>
    </row>
    <row r="16" spans="1:6" ht="15" customHeight="1">
      <c r="A16" s="3" t="s">
        <v>52</v>
      </c>
      <c r="E16" s="131">
        <v>1368</v>
      </c>
      <c r="F16" s="38">
        <v>1401</v>
      </c>
    </row>
    <row r="17" spans="1:8" ht="15" customHeight="1">
      <c r="A17" s="3" t="s">
        <v>74</v>
      </c>
      <c r="E17" s="139">
        <v>231040</v>
      </c>
      <c r="F17" s="39">
        <v>227255</v>
      </c>
      <c r="H17" s="34"/>
    </row>
    <row r="18" spans="5:6" ht="15" customHeight="1">
      <c r="E18" s="139"/>
      <c r="F18" s="39"/>
    </row>
    <row r="19" spans="1:6" ht="15" customHeight="1">
      <c r="A19" s="3" t="s">
        <v>53</v>
      </c>
      <c r="E19" s="139"/>
      <c r="F19" s="39"/>
    </row>
    <row r="20" spans="2:6" ht="15" customHeight="1">
      <c r="B20" s="3" t="s">
        <v>75</v>
      </c>
      <c r="E20" s="140">
        <v>64441</v>
      </c>
      <c r="F20" s="40">
        <v>65258</v>
      </c>
    </row>
    <row r="21" spans="2:8" ht="15" customHeight="1">
      <c r="B21" s="3" t="s">
        <v>54</v>
      </c>
      <c r="E21" s="141">
        <v>22666</v>
      </c>
      <c r="F21" s="41">
        <f>18310+5826+262-1</f>
        <v>24397</v>
      </c>
      <c r="H21" s="4">
        <f>-E21+F21</f>
        <v>1731</v>
      </c>
    </row>
    <row r="22" spans="2:6" ht="15" customHeight="1">
      <c r="B22" s="3" t="s">
        <v>55</v>
      </c>
      <c r="E22" s="141">
        <v>11142</v>
      </c>
      <c r="F22" s="42">
        <v>17714</v>
      </c>
    </row>
    <row r="23" spans="1:8" ht="15" customHeight="1">
      <c r="A23" s="9"/>
      <c r="E23" s="142">
        <f>SUM(E20:E22)</f>
        <v>98249</v>
      </c>
      <c r="F23" s="43">
        <f>SUM(F20:F22)</f>
        <v>107369</v>
      </c>
      <c r="H23" s="34"/>
    </row>
    <row r="24" spans="1:6" ht="15" customHeight="1">
      <c r="A24" s="35" t="s">
        <v>56</v>
      </c>
      <c r="E24" s="143"/>
      <c r="F24" s="6"/>
    </row>
    <row r="25" spans="1:8" ht="15" customHeight="1">
      <c r="A25" s="9"/>
      <c r="B25" s="3" t="s">
        <v>57</v>
      </c>
      <c r="E25" s="144">
        <v>15817</v>
      </c>
      <c r="F25" s="44">
        <f>19796</f>
        <v>19796</v>
      </c>
      <c r="H25" s="4">
        <f>-E25+F25</f>
        <v>3979</v>
      </c>
    </row>
    <row r="26" spans="1:8" ht="15" customHeight="1">
      <c r="A26" s="9"/>
      <c r="B26" s="3" t="s">
        <v>58</v>
      </c>
      <c r="E26" s="145">
        <v>33631</v>
      </c>
      <c r="F26" s="45">
        <v>37087</v>
      </c>
      <c r="H26" s="4">
        <f>-E26+F26</f>
        <v>3456</v>
      </c>
    </row>
    <row r="27" spans="1:6" ht="15" customHeight="1">
      <c r="A27" s="9"/>
      <c r="B27" s="3" t="s">
        <v>71</v>
      </c>
      <c r="E27" s="145">
        <v>5000</v>
      </c>
      <c r="F27" s="45">
        <v>5000</v>
      </c>
    </row>
    <row r="28" spans="1:6" ht="15" customHeight="1">
      <c r="A28" s="9"/>
      <c r="B28" s="3" t="s">
        <v>79</v>
      </c>
      <c r="E28" s="146">
        <v>2130</v>
      </c>
      <c r="F28" s="75">
        <v>1574</v>
      </c>
    </row>
    <row r="29" spans="1:6" ht="15" customHeight="1">
      <c r="A29" s="9"/>
      <c r="E29" s="143">
        <f>SUM(E25:E28)</f>
        <v>56578</v>
      </c>
      <c r="F29" s="6">
        <f>SUM(F25:F28)</f>
        <v>63457</v>
      </c>
    </row>
    <row r="30" spans="1:5" ht="15" customHeight="1">
      <c r="A30" s="9"/>
      <c r="E30" s="130"/>
    </row>
    <row r="31" spans="1:6" ht="15" customHeight="1">
      <c r="A31" s="35" t="s">
        <v>59</v>
      </c>
      <c r="E31" s="130">
        <f>E23-E29</f>
        <v>41671</v>
      </c>
      <c r="F31" s="4">
        <f>F23-F29</f>
        <v>43912</v>
      </c>
    </row>
    <row r="32" spans="1:5" ht="15" customHeight="1">
      <c r="A32" s="35"/>
      <c r="E32" s="130"/>
    </row>
    <row r="33" spans="1:6" ht="16.5" thickBot="1">
      <c r="A33" s="9"/>
      <c r="E33" s="133">
        <f>SUM(E16:E18)+E31</f>
        <v>274079</v>
      </c>
      <c r="F33" s="46">
        <f>SUM(F16:F18)+F31</f>
        <v>272568</v>
      </c>
    </row>
    <row r="34" spans="1:5" ht="15" customHeight="1" thickTop="1">
      <c r="A34" s="9"/>
      <c r="E34" s="130"/>
    </row>
    <row r="35" spans="1:5" ht="15" customHeight="1">
      <c r="A35" s="2" t="s">
        <v>5</v>
      </c>
      <c r="B35" s="35"/>
      <c r="C35" s="35"/>
      <c r="D35" s="35"/>
      <c r="E35" s="130"/>
    </row>
    <row r="36" spans="1:6" ht="15" customHeight="1">
      <c r="A36" s="35" t="s">
        <v>60</v>
      </c>
      <c r="B36" s="35"/>
      <c r="C36" s="35"/>
      <c r="D36" s="35"/>
      <c r="E36" s="144">
        <v>99996</v>
      </c>
      <c r="F36" s="44">
        <v>99996</v>
      </c>
    </row>
    <row r="37" spans="1:6" ht="15" customHeight="1">
      <c r="A37" s="35" t="s">
        <v>1</v>
      </c>
      <c r="B37" s="35"/>
      <c r="C37" s="35"/>
      <c r="D37" s="35"/>
      <c r="E37" s="146">
        <f>+Equity!C24+Equity!D24</f>
        <v>107275</v>
      </c>
      <c r="F37" s="75">
        <f>+Equity!C36+Equity!D36</f>
        <v>105077</v>
      </c>
    </row>
    <row r="38" spans="1:6" ht="15" customHeight="1">
      <c r="A38" s="35" t="s">
        <v>61</v>
      </c>
      <c r="E38" s="130">
        <f>SUM(E36:E37)</f>
        <v>207271</v>
      </c>
      <c r="F38" s="4">
        <f>SUM(F36:F37)</f>
        <v>205073</v>
      </c>
    </row>
    <row r="39" spans="1:5" ht="15" customHeight="1">
      <c r="A39" s="35"/>
      <c r="E39" s="130"/>
    </row>
    <row r="40" spans="1:5" ht="15" customHeight="1">
      <c r="A40" s="3" t="s">
        <v>62</v>
      </c>
      <c r="E40" s="130"/>
    </row>
    <row r="41" spans="2:6" ht="15" customHeight="1">
      <c r="B41" s="3" t="s">
        <v>72</v>
      </c>
      <c r="E41" s="130">
        <v>22500</v>
      </c>
      <c r="F41" s="4">
        <v>22500</v>
      </c>
    </row>
    <row r="42" spans="2:6" ht="15" customHeight="1">
      <c r="B42" s="3" t="s">
        <v>73</v>
      </c>
      <c r="E42" s="130">
        <v>44308</v>
      </c>
      <c r="F42" s="4">
        <f>44994+1</f>
        <v>44995</v>
      </c>
    </row>
    <row r="43" spans="5:8" ht="15" customHeight="1" thickBot="1">
      <c r="E43" s="133">
        <f>SUM(E38:E42)</f>
        <v>274079</v>
      </c>
      <c r="F43" s="46">
        <f>SUM(F38:F42)</f>
        <v>272568</v>
      </c>
      <c r="H43" s="4">
        <f>E33-E43</f>
        <v>0</v>
      </c>
    </row>
    <row r="44" spans="5:8" ht="15" customHeight="1" thickTop="1">
      <c r="E44" s="6"/>
      <c r="F44" s="6"/>
      <c r="H44" s="4">
        <f>+F33-F43</f>
        <v>0</v>
      </c>
    </row>
    <row r="45" spans="1:8" ht="15" customHeight="1">
      <c r="A45" s="3" t="s">
        <v>63</v>
      </c>
      <c r="E45" s="6"/>
      <c r="F45" s="6"/>
      <c r="H45" s="4"/>
    </row>
    <row r="46" spans="1:8" ht="15" customHeight="1">
      <c r="A46" s="3" t="s">
        <v>89</v>
      </c>
      <c r="E46" s="6"/>
      <c r="F46" s="6"/>
      <c r="H46" s="4"/>
    </row>
    <row r="47" spans="5:8" ht="15" customHeight="1">
      <c r="E47" s="6"/>
      <c r="F47" s="6"/>
      <c r="H47" s="4"/>
    </row>
    <row r="48" spans="5:8" ht="15" customHeight="1">
      <c r="E48" s="6"/>
      <c r="F48" s="6"/>
      <c r="H48" s="4"/>
    </row>
    <row r="53" spans="2:6" ht="15" customHeight="1">
      <c r="B53" s="36"/>
      <c r="E53" s="47">
        <f>E33-E43</f>
        <v>0</v>
      </c>
      <c r="F53" s="47">
        <f>F33-F43</f>
        <v>0</v>
      </c>
    </row>
    <row r="54" spans="5:6" ht="15" customHeight="1">
      <c r="E54" s="48"/>
      <c r="F54" s="48"/>
    </row>
  </sheetData>
  <printOptions horizontalCentered="1"/>
  <pageMargins left="0.5" right="0.5" top="0.5" bottom="0.3" header="0.5" footer="0.22"/>
  <pageSetup fitToHeight="1" fitToWidth="1" horizontalDpi="300" verticalDpi="300" orientation="portrait" scale="99" r:id="rId1"/>
  <headerFooter alignWithMargins="0">
    <oddFooter>&amp;C
&amp;"Times New Roman,Regular"&amp;12
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30">
      <selection activeCell="A33" sqref="A33:A34"/>
    </sheetView>
  </sheetViews>
  <sheetFormatPr defaultColWidth="9.140625" defaultRowHeight="15" customHeight="1"/>
  <cols>
    <col min="1" max="1" width="3.421875" style="3" customWidth="1"/>
    <col min="2" max="2" width="34.140625" style="3" customWidth="1"/>
    <col min="3" max="3" width="4.00390625" style="3" customWidth="1"/>
    <col min="4" max="7" width="12.421875" style="4" customWidth="1"/>
    <col min="8" max="16384" width="9.140625" style="3" customWidth="1"/>
  </cols>
  <sheetData>
    <row r="1" ht="15" customHeight="1">
      <c r="A1" s="2" t="s">
        <v>20</v>
      </c>
    </row>
    <row r="2" ht="15" customHeight="1">
      <c r="G2" s="5"/>
    </row>
    <row r="3" ht="15" customHeight="1">
      <c r="A3" s="2" t="s">
        <v>13</v>
      </c>
    </row>
    <row r="4" ht="15" customHeight="1">
      <c r="A4" s="2" t="s">
        <v>109</v>
      </c>
    </row>
    <row r="5" ht="15" customHeight="1">
      <c r="A5" s="3" t="s">
        <v>108</v>
      </c>
    </row>
    <row r="6" spans="4:7" ht="15" customHeight="1">
      <c r="D6" s="7"/>
      <c r="E6" s="7"/>
      <c r="F6" s="7"/>
      <c r="G6" s="7"/>
    </row>
    <row r="7" spans="4:7" s="9" customFormat="1" ht="15" customHeight="1">
      <c r="D7" s="107" t="s">
        <v>21</v>
      </c>
      <c r="E7" s="8" t="s">
        <v>23</v>
      </c>
      <c r="F7" s="107" t="s">
        <v>24</v>
      </c>
      <c r="G7" s="8" t="s">
        <v>25</v>
      </c>
    </row>
    <row r="8" spans="4:7" s="9" customFormat="1" ht="15" customHeight="1">
      <c r="D8" s="107" t="s">
        <v>22</v>
      </c>
      <c r="E8" s="8" t="s">
        <v>22</v>
      </c>
      <c r="F8" s="107" t="s">
        <v>67</v>
      </c>
      <c r="G8" s="8" t="s">
        <v>67</v>
      </c>
    </row>
    <row r="9" spans="4:7" s="9" customFormat="1" ht="15" customHeight="1">
      <c r="D9" s="107" t="s">
        <v>16</v>
      </c>
      <c r="E9" s="8" t="s">
        <v>16</v>
      </c>
      <c r="F9" s="107" t="s">
        <v>16</v>
      </c>
      <c r="G9" s="8" t="s">
        <v>16</v>
      </c>
    </row>
    <row r="10" spans="4:7" s="9" customFormat="1" ht="15" customHeight="1">
      <c r="D10" s="125" t="s">
        <v>83</v>
      </c>
      <c r="E10" s="102" t="s">
        <v>88</v>
      </c>
      <c r="F10" s="125" t="s">
        <v>83</v>
      </c>
      <c r="G10" s="102" t="s">
        <v>88</v>
      </c>
    </row>
    <row r="11" spans="4:9" ht="15" customHeight="1">
      <c r="D11" s="105" t="s">
        <v>2</v>
      </c>
      <c r="E11" s="7" t="s">
        <v>2</v>
      </c>
      <c r="F11" s="105" t="s">
        <v>2</v>
      </c>
      <c r="G11" s="7" t="s">
        <v>2</v>
      </c>
      <c r="I11" s="76"/>
    </row>
    <row r="12" spans="4:9" ht="15" customHeight="1">
      <c r="D12" s="105"/>
      <c r="E12" s="7"/>
      <c r="F12" s="105"/>
      <c r="G12" s="7"/>
      <c r="I12" s="76"/>
    </row>
    <row r="13" spans="1:9" ht="15" customHeight="1">
      <c r="A13" s="3" t="s">
        <v>35</v>
      </c>
      <c r="D13" s="126">
        <v>26416</v>
      </c>
      <c r="E13" s="5">
        <v>19291</v>
      </c>
      <c r="F13" s="126">
        <v>26416</v>
      </c>
      <c r="G13" s="5">
        <v>19291</v>
      </c>
      <c r="I13" s="50"/>
    </row>
    <row r="14" spans="4:9" ht="15" customHeight="1">
      <c r="D14" s="126"/>
      <c r="E14" s="5"/>
      <c r="F14" s="126"/>
      <c r="G14" s="5"/>
      <c r="I14" s="50"/>
    </row>
    <row r="15" spans="1:9" ht="15" customHeight="1">
      <c r="A15" s="3" t="s">
        <v>12</v>
      </c>
      <c r="D15" s="127">
        <f>D19-D13-D17</f>
        <v>-23372</v>
      </c>
      <c r="E15" s="49">
        <f>E19-E13-E17</f>
        <v>-15400</v>
      </c>
      <c r="F15" s="127">
        <f>F19-F13-F17</f>
        <v>-23372</v>
      </c>
      <c r="G15" s="49">
        <f>G19-G13-G17</f>
        <v>-15400</v>
      </c>
      <c r="I15" s="49"/>
    </row>
    <row r="16" spans="4:9" ht="15" customHeight="1">
      <c r="D16" s="128"/>
      <c r="E16" s="50"/>
      <c r="F16" s="128"/>
      <c r="G16" s="50"/>
      <c r="I16" s="50"/>
    </row>
    <row r="17" spans="1:9" ht="15" customHeight="1">
      <c r="A17" s="3" t="s">
        <v>7</v>
      </c>
      <c r="D17" s="126">
        <f>290+42</f>
        <v>332</v>
      </c>
      <c r="E17" s="5">
        <v>186</v>
      </c>
      <c r="F17" s="126">
        <f>290+42</f>
        <v>332</v>
      </c>
      <c r="G17" s="5">
        <v>186</v>
      </c>
      <c r="I17" s="49"/>
    </row>
    <row r="18" spans="4:9" ht="15" customHeight="1">
      <c r="D18" s="129"/>
      <c r="E18" s="51"/>
      <c r="F18" s="129"/>
      <c r="G18" s="51"/>
      <c r="I18" s="50"/>
    </row>
    <row r="19" spans="1:9" ht="15" customHeight="1">
      <c r="A19" s="3" t="s">
        <v>91</v>
      </c>
      <c r="D19" s="130">
        <f>D23-D21</f>
        <v>3376</v>
      </c>
      <c r="E19" s="4">
        <f>E23-E21</f>
        <v>4077</v>
      </c>
      <c r="F19" s="130">
        <f>F23-F21</f>
        <v>3376</v>
      </c>
      <c r="G19" s="4">
        <f>G23-G21</f>
        <v>4077</v>
      </c>
      <c r="I19" s="6"/>
    </row>
    <row r="20" spans="4:9" ht="15" customHeight="1">
      <c r="D20" s="130"/>
      <c r="F20" s="130"/>
      <c r="I20" s="6"/>
    </row>
    <row r="21" spans="1:9" ht="15" customHeight="1">
      <c r="A21" s="3" t="s">
        <v>8</v>
      </c>
      <c r="D21" s="131">
        <v>-10</v>
      </c>
      <c r="E21" s="38">
        <v>-1</v>
      </c>
      <c r="F21" s="131">
        <v>-10</v>
      </c>
      <c r="G21" s="38">
        <v>-1</v>
      </c>
      <c r="I21" s="77"/>
    </row>
    <row r="22" spans="4:9" ht="15" customHeight="1">
      <c r="D22" s="132"/>
      <c r="E22" s="52"/>
      <c r="F22" s="132"/>
      <c r="G22" s="52"/>
      <c r="I22" s="6"/>
    </row>
    <row r="23" spans="1:9" ht="15" customHeight="1">
      <c r="A23" s="3" t="s">
        <v>80</v>
      </c>
      <c r="D23" s="130">
        <v>3366</v>
      </c>
      <c r="E23" s="4">
        <v>4076</v>
      </c>
      <c r="F23" s="130">
        <v>3366</v>
      </c>
      <c r="G23" s="4">
        <v>4076</v>
      </c>
      <c r="I23" s="6"/>
    </row>
    <row r="24" spans="4:9" ht="15" customHeight="1">
      <c r="D24" s="130"/>
      <c r="F24" s="130"/>
      <c r="I24" s="6"/>
    </row>
    <row r="25" spans="1:9" ht="15" customHeight="1">
      <c r="A25" s="3" t="s">
        <v>92</v>
      </c>
      <c r="D25" s="130">
        <v>-966</v>
      </c>
      <c r="E25" s="4">
        <v>-1161</v>
      </c>
      <c r="F25" s="130">
        <v>-966</v>
      </c>
      <c r="G25" s="4">
        <v>-1161</v>
      </c>
      <c r="I25" s="6"/>
    </row>
    <row r="26" spans="4:9" ht="15" customHeight="1">
      <c r="D26" s="132"/>
      <c r="E26" s="52"/>
      <c r="F26" s="132"/>
      <c r="G26" s="52"/>
      <c r="I26" s="76"/>
    </row>
    <row r="27" spans="1:9" ht="15" customHeight="1" thickBot="1">
      <c r="A27" s="3" t="s">
        <v>107</v>
      </c>
      <c r="D27" s="133">
        <f>SUM(D23:D26)</f>
        <v>2400</v>
      </c>
      <c r="E27" s="46">
        <f>SUM(E23:E26)</f>
        <v>2915</v>
      </c>
      <c r="F27" s="133">
        <f>SUM(F23:F26)</f>
        <v>2400</v>
      </c>
      <c r="G27" s="46">
        <f>SUM(G23:G26)</f>
        <v>2915</v>
      </c>
      <c r="I27" s="6"/>
    </row>
    <row r="28" spans="4:9" ht="15" customHeight="1" thickTop="1">
      <c r="D28" s="130"/>
      <c r="F28" s="130"/>
      <c r="I28" s="6"/>
    </row>
    <row r="29" spans="1:9" ht="15" customHeight="1">
      <c r="A29" s="3" t="s">
        <v>96</v>
      </c>
      <c r="D29" s="130"/>
      <c r="F29" s="130"/>
      <c r="I29" s="76"/>
    </row>
    <row r="30" spans="2:9" ht="15" customHeight="1">
      <c r="B30" s="3" t="s">
        <v>9</v>
      </c>
      <c r="D30" s="134">
        <f>D27/99996*100</f>
        <v>2.4000960038401535</v>
      </c>
      <c r="E30" s="48">
        <f>E27/99996*100</f>
        <v>2.9151166046641865</v>
      </c>
      <c r="F30" s="134">
        <f>F27/99996*100</f>
        <v>2.4000960038401535</v>
      </c>
      <c r="G30" s="48">
        <f>G27/99996*100</f>
        <v>2.9151166046641865</v>
      </c>
      <c r="I30" s="78"/>
    </row>
    <row r="31" spans="2:9" ht="15" customHeight="1" thickBot="1">
      <c r="B31" s="3" t="s">
        <v>10</v>
      </c>
      <c r="D31" s="135" t="s">
        <v>6</v>
      </c>
      <c r="E31" s="53" t="s">
        <v>6</v>
      </c>
      <c r="F31" s="135" t="s">
        <v>6</v>
      </c>
      <c r="G31" s="53" t="s">
        <v>6</v>
      </c>
      <c r="I31" s="79"/>
    </row>
    <row r="32" ht="15" customHeight="1" thickTop="1"/>
    <row r="33" ht="15" customHeight="1">
      <c r="A33" s="3" t="s">
        <v>64</v>
      </c>
    </row>
    <row r="34" ht="15" customHeight="1">
      <c r="A34" s="3" t="s">
        <v>89</v>
      </c>
    </row>
  </sheetData>
  <printOptions horizontalCentered="1"/>
  <pageMargins left="0.75" right="0.5" top="0.75" bottom="0.5" header="0.5" footer="0.5"/>
  <pageSetup horizontalDpi="300" verticalDpi="300" orientation="portrait" r:id="rId1"/>
  <headerFooter alignWithMargins="0">
    <oddFooter>&amp;C
&amp;"Times New Roman,Regular"&amp;12Page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workbookViewId="0" topLeftCell="A32">
      <selection activeCell="A38" sqref="A38:A39"/>
    </sheetView>
  </sheetViews>
  <sheetFormatPr defaultColWidth="8.28125" defaultRowHeight="15" customHeight="1"/>
  <cols>
    <col min="1" max="1" width="32.57421875" style="57" customWidth="1"/>
    <col min="2" max="5" width="13.28125" style="57" customWidth="1"/>
    <col min="6" max="6" width="2.28125" style="57" customWidth="1"/>
    <col min="7" max="7" width="8.28125" style="57" customWidth="1"/>
    <col min="8" max="8" width="7.57421875" style="57" customWidth="1"/>
    <col min="9" max="9" width="12.00390625" style="57" customWidth="1"/>
    <col min="10" max="16384" width="8.28125" style="57" customWidth="1"/>
  </cols>
  <sheetData>
    <row r="1" s="55" customFormat="1" ht="15" customHeight="1">
      <c r="A1" s="54" t="str">
        <f>'P&amp;L'!A1</f>
        <v>OSK PROPERTY HOLDINGS BERHAD (201666-D)</v>
      </c>
    </row>
    <row r="2" s="55" customFormat="1" ht="15" customHeight="1"/>
    <row r="3" s="55" customFormat="1" ht="15" customHeight="1">
      <c r="A3" s="54" t="s">
        <v>17</v>
      </c>
    </row>
    <row r="4" s="55" customFormat="1" ht="15" customHeight="1">
      <c r="A4" s="54" t="s">
        <v>99</v>
      </c>
    </row>
    <row r="5" s="55" customFormat="1" ht="15" customHeight="1">
      <c r="A5" s="3"/>
    </row>
    <row r="6" spans="1:6" ht="15" customHeight="1">
      <c r="A6" s="56"/>
      <c r="B6" s="56"/>
      <c r="C6" s="56"/>
      <c r="D6" s="56"/>
      <c r="E6" s="56"/>
      <c r="F6" s="56"/>
    </row>
    <row r="7" spans="1:6" ht="15" customHeight="1">
      <c r="A7" s="56"/>
      <c r="B7" s="54" t="s">
        <v>97</v>
      </c>
      <c r="D7" s="58" t="s">
        <v>36</v>
      </c>
      <c r="E7" s="56"/>
      <c r="F7" s="56"/>
    </row>
    <row r="8" spans="2:4" ht="15" customHeight="1">
      <c r="B8" s="59" t="s">
        <v>14</v>
      </c>
      <c r="C8" s="59" t="s">
        <v>14</v>
      </c>
      <c r="D8" s="60" t="s">
        <v>15</v>
      </c>
    </row>
    <row r="9" spans="2:6" ht="15" customHeight="1">
      <c r="B9" s="61" t="s">
        <v>26</v>
      </c>
      <c r="C9" s="61" t="s">
        <v>27</v>
      </c>
      <c r="D9" s="61" t="s">
        <v>28</v>
      </c>
      <c r="E9" s="61" t="s">
        <v>3</v>
      </c>
      <c r="F9" s="62"/>
    </row>
    <row r="10" spans="2:6" ht="15" customHeight="1">
      <c r="B10" s="62" t="s">
        <v>2</v>
      </c>
      <c r="C10" s="62" t="s">
        <v>2</v>
      </c>
      <c r="D10" s="62" t="s">
        <v>2</v>
      </c>
      <c r="E10" s="62" t="s">
        <v>2</v>
      </c>
      <c r="F10" s="62"/>
    </row>
    <row r="11" spans="1:6" ht="15" customHeight="1">
      <c r="A11" s="99" t="s">
        <v>98</v>
      </c>
      <c r="B11" s="62"/>
      <c r="C11" s="62"/>
      <c r="D11" s="62"/>
      <c r="E11" s="62"/>
      <c r="F11" s="62"/>
    </row>
    <row r="12" spans="1:6" ht="15" customHeight="1">
      <c r="A12" s="100" t="s">
        <v>87</v>
      </c>
      <c r="B12" s="62"/>
      <c r="C12" s="62"/>
      <c r="D12" s="62"/>
      <c r="E12" s="62"/>
      <c r="F12" s="62"/>
    </row>
    <row r="13" spans="2:3" ht="15" customHeight="1">
      <c r="B13" s="59"/>
      <c r="C13" s="63"/>
    </row>
    <row r="14" spans="1:5" ht="15" customHeight="1">
      <c r="A14" s="57" t="s">
        <v>85</v>
      </c>
      <c r="B14" s="57">
        <v>99996</v>
      </c>
      <c r="C14" s="57">
        <v>16157</v>
      </c>
      <c r="D14" s="57">
        <f>D36</f>
        <v>88920</v>
      </c>
      <c r="E14" s="57">
        <f>SUM(B14:D14)</f>
        <v>205073</v>
      </c>
    </row>
    <row r="16" spans="1:5" ht="15" customHeight="1">
      <c r="A16" s="57" t="s">
        <v>100</v>
      </c>
      <c r="B16" s="85"/>
      <c r="C16" s="86"/>
      <c r="D16" s="86"/>
      <c r="E16" s="87"/>
    </row>
    <row r="17" spans="1:5" ht="15" customHeight="1">
      <c r="A17" s="57" t="s">
        <v>101</v>
      </c>
      <c r="B17" s="88">
        <v>0</v>
      </c>
      <c r="C17" s="89">
        <v>-202</v>
      </c>
      <c r="D17" s="89">
        <v>0</v>
      </c>
      <c r="E17" s="90">
        <f>SUM(B17:D17)</f>
        <v>-202</v>
      </c>
    </row>
    <row r="18" spans="2:5" ht="15" customHeight="1">
      <c r="B18" s="91"/>
      <c r="C18" s="92"/>
      <c r="D18" s="92"/>
      <c r="E18" s="93"/>
    </row>
    <row r="19" spans="1:5" ht="15" customHeight="1">
      <c r="A19" s="57" t="s">
        <v>93</v>
      </c>
      <c r="B19" s="89"/>
      <c r="C19" s="89"/>
      <c r="D19" s="89"/>
      <c r="E19" s="89"/>
    </row>
    <row r="20" spans="1:5" ht="15" customHeight="1">
      <c r="A20" s="57" t="s">
        <v>94</v>
      </c>
      <c r="B20" s="64">
        <f>+SUM(B16:B18)</f>
        <v>0</v>
      </c>
      <c r="C20" s="64">
        <f>+SUM(C16:C18)</f>
        <v>-202</v>
      </c>
      <c r="D20" s="64">
        <f>+SUM(D16:D18)</f>
        <v>0</v>
      </c>
      <c r="E20" s="64">
        <f>+SUM(E16:E18)</f>
        <v>-202</v>
      </c>
    </row>
    <row r="22" spans="1:9" ht="15" customHeight="1">
      <c r="A22" s="55" t="s">
        <v>107</v>
      </c>
      <c r="B22" s="65">
        <v>0</v>
      </c>
      <c r="C22" s="65">
        <v>0</v>
      </c>
      <c r="D22" s="57">
        <f>'P&amp;L'!F27</f>
        <v>2400</v>
      </c>
      <c r="E22" s="57">
        <f>SUM(B22:D22)</f>
        <v>2400</v>
      </c>
      <c r="G22" s="66"/>
      <c r="H22" s="66"/>
      <c r="I22" s="66"/>
    </row>
    <row r="23" spans="2:5" ht="15" customHeight="1">
      <c r="B23" s="67"/>
      <c r="C23" s="67"/>
      <c r="D23" s="67"/>
      <c r="E23" s="67"/>
    </row>
    <row r="24" spans="1:6" ht="15" customHeight="1" thickBot="1">
      <c r="A24" s="57" t="s">
        <v>86</v>
      </c>
      <c r="B24" s="94">
        <f>+B14+SUM(B20:B22)</f>
        <v>99996</v>
      </c>
      <c r="C24" s="94">
        <f>+C14+SUM(C20:C22)</f>
        <v>15955</v>
      </c>
      <c r="D24" s="94">
        <f>+D14+SUM(D20:D22)</f>
        <v>91320</v>
      </c>
      <c r="E24" s="94">
        <f>+E14+SUM(E20:E22)</f>
        <v>207271</v>
      </c>
      <c r="F24" s="69"/>
    </row>
    <row r="25" ht="15" customHeight="1" thickTop="1"/>
    <row r="27" spans="1:3" ht="15" customHeight="1">
      <c r="A27" s="99" t="s">
        <v>32</v>
      </c>
      <c r="B27" s="59"/>
      <c r="C27" s="63"/>
    </row>
    <row r="28" spans="1:3" ht="15" customHeight="1">
      <c r="A28" s="100" t="s">
        <v>78</v>
      </c>
      <c r="B28" s="59"/>
      <c r="C28" s="63"/>
    </row>
    <row r="29" spans="7:8" ht="15" customHeight="1">
      <c r="G29" s="70"/>
      <c r="H29" s="66"/>
    </row>
    <row r="30" spans="1:5" ht="15" customHeight="1">
      <c r="A30" s="57" t="s">
        <v>84</v>
      </c>
      <c r="B30" s="57">
        <v>99996</v>
      </c>
      <c r="C30" s="57">
        <v>16157</v>
      </c>
      <c r="D30" s="57">
        <v>84221</v>
      </c>
      <c r="E30" s="57">
        <f>SUM(B30:D30)</f>
        <v>200374</v>
      </c>
    </row>
    <row r="32" spans="1:5" ht="15" customHeight="1">
      <c r="A32" s="55" t="s">
        <v>44</v>
      </c>
      <c r="B32" s="65">
        <v>0</v>
      </c>
      <c r="C32" s="65">
        <v>0</v>
      </c>
      <c r="D32" s="57">
        <v>8299</v>
      </c>
      <c r="E32" s="57">
        <f>SUM(B32:D32)</f>
        <v>8299</v>
      </c>
    </row>
    <row r="33" spans="2:3" ht="15" customHeight="1">
      <c r="B33" s="65"/>
      <c r="C33" s="65"/>
    </row>
    <row r="34" spans="1:5" ht="15" customHeight="1">
      <c r="A34" s="57" t="s">
        <v>47</v>
      </c>
      <c r="B34" s="65">
        <v>0</v>
      </c>
      <c r="C34" s="65">
        <v>0</v>
      </c>
      <c r="D34" s="57">
        <v>-3600</v>
      </c>
      <c r="E34" s="57">
        <f>SUM(B34:D34)</f>
        <v>-3600</v>
      </c>
    </row>
    <row r="35" spans="2:6" ht="15" customHeight="1">
      <c r="B35" s="67"/>
      <c r="C35" s="67"/>
      <c r="D35" s="67"/>
      <c r="E35" s="67"/>
      <c r="F35" s="69"/>
    </row>
    <row r="36" spans="1:5" ht="15" customHeight="1" thickBot="1">
      <c r="A36" s="57" t="s">
        <v>70</v>
      </c>
      <c r="B36" s="68">
        <f>+SUM(B30:B35)</f>
        <v>99996</v>
      </c>
      <c r="C36" s="68">
        <f>+SUM(C30:C35)</f>
        <v>16157</v>
      </c>
      <c r="D36" s="68">
        <f>+SUM(D30:D35)</f>
        <v>88920</v>
      </c>
      <c r="E36" s="68">
        <f>+SUM(E30:E35)</f>
        <v>205073</v>
      </c>
    </row>
    <row r="37" ht="15" customHeight="1" thickTop="1"/>
    <row r="38" ht="15" customHeight="1">
      <c r="A38" s="55" t="s">
        <v>65</v>
      </c>
    </row>
    <row r="39" spans="1:6" ht="15" customHeight="1">
      <c r="A39" s="55" t="s">
        <v>90</v>
      </c>
      <c r="B39" s="71"/>
      <c r="C39" s="71"/>
      <c r="D39" s="71"/>
      <c r="E39" s="71"/>
      <c r="F39" s="71"/>
    </row>
    <row r="40" spans="1:6" ht="15" customHeight="1">
      <c r="A40" s="71"/>
      <c r="B40" s="71"/>
      <c r="C40" s="71"/>
      <c r="D40" s="71"/>
      <c r="E40" s="71"/>
      <c r="F40" s="71"/>
    </row>
    <row r="41" spans="1:6" ht="15" customHeight="1">
      <c r="A41" s="71"/>
      <c r="B41" s="71"/>
      <c r="C41" s="71"/>
      <c r="D41" s="71"/>
      <c r="E41" s="71"/>
      <c r="F41" s="71"/>
    </row>
    <row r="42" spans="1:6" ht="15" customHeight="1">
      <c r="A42" s="71"/>
      <c r="B42" s="71"/>
      <c r="C42" s="71"/>
      <c r="D42" s="71"/>
      <c r="E42" s="71"/>
      <c r="F42" s="71"/>
    </row>
    <row r="43" spans="1:6" ht="15" customHeight="1">
      <c r="A43" s="71"/>
      <c r="B43" s="71"/>
      <c r="C43" s="71"/>
      <c r="D43" s="71"/>
      <c r="E43" s="71"/>
      <c r="F43" s="71"/>
    </row>
    <row r="44" spans="1:6" ht="15" customHeight="1">
      <c r="A44" s="71"/>
      <c r="B44" s="71"/>
      <c r="C44" s="71"/>
      <c r="D44" s="71"/>
      <c r="E44" s="71"/>
      <c r="F44" s="71"/>
    </row>
    <row r="45" spans="1:6" ht="15" customHeight="1">
      <c r="A45" s="71"/>
      <c r="B45" s="71"/>
      <c r="C45" s="71"/>
      <c r="D45" s="71"/>
      <c r="E45" s="71"/>
      <c r="F45" s="71"/>
    </row>
    <row r="46" spans="1:6" ht="15" customHeight="1">
      <c r="A46" s="71"/>
      <c r="B46" s="71"/>
      <c r="C46" s="71"/>
      <c r="D46" s="71"/>
      <c r="E46" s="71"/>
      <c r="F46" s="71"/>
    </row>
    <row r="47" spans="1:6" ht="15" customHeight="1">
      <c r="A47" s="71"/>
      <c r="B47" s="71"/>
      <c r="C47" s="71"/>
      <c r="D47" s="71"/>
      <c r="E47" s="71"/>
      <c r="F47" s="71"/>
    </row>
    <row r="48" spans="2:6" ht="15" customHeight="1">
      <c r="B48" s="71"/>
      <c r="C48" s="71"/>
      <c r="D48" s="71"/>
      <c r="E48" s="71"/>
      <c r="F48" s="71"/>
    </row>
    <row r="51" ht="15" customHeight="1">
      <c r="B51" s="55"/>
    </row>
    <row r="52" ht="15" customHeight="1">
      <c r="B52" s="55"/>
    </row>
  </sheetData>
  <printOptions/>
  <pageMargins left="0.6" right="0.3" top="0.5" bottom="0.3" header="0.5" footer="0.5"/>
  <pageSetup fitToHeight="1" fitToWidth="1" horizontalDpi="600" verticalDpi="600" orientation="portrait" paperSize="9" r:id="rId1"/>
  <headerFooter alignWithMargins="0">
    <oddFooter>&amp;C
&amp;"Times New Roman,Regular"&amp;12Page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5"/>
  <sheetViews>
    <sheetView view="pageBreakPreview" zoomScaleSheetLayoutView="100" workbookViewId="0" topLeftCell="A1">
      <selection activeCell="A1" sqref="A1"/>
    </sheetView>
  </sheetViews>
  <sheetFormatPr defaultColWidth="9.140625" defaultRowHeight="15" customHeight="1"/>
  <cols>
    <col min="1" max="1" width="2.28125" style="12" customWidth="1"/>
    <col min="2" max="3" width="8.8515625" style="12" customWidth="1"/>
    <col min="4" max="4" width="33.00390625" style="12" customWidth="1"/>
    <col min="5" max="5" width="2.00390625" style="19" customWidth="1"/>
    <col min="6" max="6" width="12.8515625" style="17" customWidth="1"/>
    <col min="7" max="7" width="0.71875" style="0" customWidth="1"/>
    <col min="8" max="8" width="13.28125" style="17" customWidth="1"/>
    <col min="9" max="9" width="0.71875" style="0" customWidth="1"/>
    <col min="10" max="10" width="13.28125" style="17" customWidth="1"/>
    <col min="11" max="11" width="2.00390625" style="12" customWidth="1"/>
    <col min="12" max="12" width="5.8515625" style="13" customWidth="1"/>
    <col min="13" max="13" width="12.00390625" style="13" customWidth="1"/>
    <col min="14" max="14" width="6.00390625" style="12" customWidth="1"/>
    <col min="15" max="15" width="5.57421875" style="12" customWidth="1"/>
    <col min="16" max="16" width="12.140625" style="12" customWidth="1"/>
    <col min="17" max="17" width="11.8515625" style="12" customWidth="1"/>
    <col min="18" max="16384" width="8.8515625" style="12" customWidth="1"/>
  </cols>
  <sheetData>
    <row r="1" spans="1:13" s="3" customFormat="1" ht="15" customHeight="1">
      <c r="A1" s="2" t="str">
        <f>'P&amp;L'!A1</f>
        <v>OSK PROPERTY HOLDINGS BERHAD (201666-D)</v>
      </c>
      <c r="F1" s="4"/>
      <c r="G1"/>
      <c r="H1" s="4"/>
      <c r="I1"/>
      <c r="J1" s="4"/>
      <c r="L1" s="6"/>
      <c r="M1" s="6"/>
    </row>
    <row r="2" spans="6:13" s="3" customFormat="1" ht="15" customHeight="1">
      <c r="F2" s="5"/>
      <c r="G2"/>
      <c r="H2" s="4"/>
      <c r="I2"/>
      <c r="J2" s="4"/>
      <c r="L2" s="6"/>
      <c r="M2" s="6"/>
    </row>
    <row r="3" spans="1:13" s="3" customFormat="1" ht="15" customHeight="1">
      <c r="A3" s="2" t="s">
        <v>18</v>
      </c>
      <c r="F3" s="4"/>
      <c r="G3"/>
      <c r="H3" s="4"/>
      <c r="I3"/>
      <c r="J3" s="4"/>
      <c r="L3" s="6"/>
      <c r="M3" s="6"/>
    </row>
    <row r="4" spans="1:13" s="3" customFormat="1" ht="15" customHeight="1">
      <c r="A4" s="54" t="s">
        <v>117</v>
      </c>
      <c r="F4" s="4"/>
      <c r="G4"/>
      <c r="H4" s="4"/>
      <c r="I4"/>
      <c r="J4" s="4"/>
      <c r="L4" s="6"/>
      <c r="M4" s="6"/>
    </row>
    <row r="5" spans="1:10" ht="15" customHeight="1">
      <c r="A5" s="3"/>
      <c r="B5" s="11"/>
      <c r="C5" s="11"/>
      <c r="D5" s="11"/>
      <c r="E5" s="11"/>
      <c r="F5" s="105" t="s">
        <v>45</v>
      </c>
      <c r="H5" s="7" t="s">
        <v>45</v>
      </c>
      <c r="J5" s="7" t="s">
        <v>46</v>
      </c>
    </row>
    <row r="6" spans="1:10" ht="15" customHeight="1">
      <c r="A6" s="10"/>
      <c r="B6" s="11"/>
      <c r="C6" s="11"/>
      <c r="D6" s="11"/>
      <c r="E6" s="11"/>
      <c r="F6" s="106" t="s">
        <v>24</v>
      </c>
      <c r="H6" s="73" t="s">
        <v>23</v>
      </c>
      <c r="J6" s="73" t="s">
        <v>25</v>
      </c>
    </row>
    <row r="7" spans="2:10" ht="15" customHeight="1">
      <c r="B7" s="11"/>
      <c r="C7" s="11"/>
      <c r="D7" s="11"/>
      <c r="E7" s="11"/>
      <c r="F7" s="107" t="s">
        <v>22</v>
      </c>
      <c r="H7" s="8" t="s">
        <v>22</v>
      </c>
      <c r="J7" s="14" t="s">
        <v>37</v>
      </c>
    </row>
    <row r="8" spans="2:10" ht="15" customHeight="1">
      <c r="B8" s="11"/>
      <c r="C8" s="11"/>
      <c r="D8" s="11"/>
      <c r="E8" s="11"/>
      <c r="F8" s="108" t="s">
        <v>16</v>
      </c>
      <c r="H8" s="14" t="s">
        <v>16</v>
      </c>
      <c r="J8" s="14" t="s">
        <v>16</v>
      </c>
    </row>
    <row r="9" spans="2:10" ht="15" customHeight="1">
      <c r="B9" s="11"/>
      <c r="C9" s="11"/>
      <c r="D9" s="11"/>
      <c r="E9" s="11"/>
      <c r="F9" s="109" t="s">
        <v>83</v>
      </c>
      <c r="H9" s="103" t="s">
        <v>88</v>
      </c>
      <c r="J9" s="103" t="s">
        <v>69</v>
      </c>
    </row>
    <row r="10" spans="1:10" ht="15" customHeight="1">
      <c r="A10" s="15"/>
      <c r="B10" s="11"/>
      <c r="C10" s="11"/>
      <c r="D10" s="11"/>
      <c r="E10" s="11"/>
      <c r="F10" s="110" t="s">
        <v>2</v>
      </c>
      <c r="H10" s="16" t="s">
        <v>2</v>
      </c>
      <c r="J10" s="16" t="s">
        <v>2</v>
      </c>
    </row>
    <row r="11" spans="1:10" ht="15" customHeight="1">
      <c r="A11" s="97" t="s">
        <v>106</v>
      </c>
      <c r="B11" s="11"/>
      <c r="C11" s="11"/>
      <c r="D11" s="11"/>
      <c r="E11" s="11"/>
      <c r="F11" s="110"/>
      <c r="H11" s="16"/>
      <c r="J11" s="16"/>
    </row>
    <row r="12" spans="1:10" ht="15" customHeight="1">
      <c r="A12" s="18" t="s">
        <v>80</v>
      </c>
      <c r="B12" s="18"/>
      <c r="F12" s="111">
        <f>'P&amp;L'!F23</f>
        <v>3366</v>
      </c>
      <c r="H12" s="17">
        <v>2915</v>
      </c>
      <c r="J12" s="17">
        <v>11867</v>
      </c>
    </row>
    <row r="13" spans="1:6" ht="9.75" customHeight="1">
      <c r="A13" s="18"/>
      <c r="B13" s="18"/>
      <c r="F13" s="111"/>
    </row>
    <row r="14" spans="1:17" ht="15" customHeight="1">
      <c r="A14" s="12" t="s">
        <v>51</v>
      </c>
      <c r="F14" s="111">
        <f>F16-F12</f>
        <v>-231</v>
      </c>
      <c r="H14" s="17">
        <f>H16-H12</f>
        <v>1056</v>
      </c>
      <c r="J14" s="17">
        <f>J16-J12</f>
        <v>-610</v>
      </c>
      <c r="O14" s="30" t="s">
        <v>40</v>
      </c>
      <c r="P14" s="30" t="s">
        <v>41</v>
      </c>
      <c r="Q14" s="31">
        <v>-156</v>
      </c>
    </row>
    <row r="15" spans="6:17" ht="9.75" customHeight="1">
      <c r="F15" s="112"/>
      <c r="H15" s="20"/>
      <c r="J15" s="20"/>
      <c r="O15" s="30"/>
      <c r="P15" s="30" t="s">
        <v>42</v>
      </c>
      <c r="Q15" s="31">
        <f>24+21</f>
        <v>45</v>
      </c>
    </row>
    <row r="16" spans="1:17" ht="15" customHeight="1">
      <c r="A16" s="18" t="s">
        <v>30</v>
      </c>
      <c r="F16" s="111">
        <f>-SUM(F18:F21)+F22</f>
        <v>3135</v>
      </c>
      <c r="H16" s="17">
        <v>3971</v>
      </c>
      <c r="J16" s="17">
        <v>11257</v>
      </c>
      <c r="O16" s="30"/>
      <c r="P16" s="30" t="s">
        <v>43</v>
      </c>
      <c r="Q16" s="31">
        <v>1161</v>
      </c>
    </row>
    <row r="17" spans="1:17" ht="15" customHeight="1" thickBot="1">
      <c r="A17" s="12" t="s">
        <v>19</v>
      </c>
      <c r="F17" s="111"/>
      <c r="O17" s="30"/>
      <c r="P17" s="30"/>
      <c r="Q17" s="32">
        <f>SUM(Q14:Q16)</f>
        <v>1050</v>
      </c>
    </row>
    <row r="18" spans="2:17" ht="15" customHeight="1" thickTop="1">
      <c r="B18" s="12" t="s">
        <v>76</v>
      </c>
      <c r="F18" s="113">
        <f>'BS'!F17+'BS'!F20-'BS'!E17-'BS'!E20+297</f>
        <v>-2671</v>
      </c>
      <c r="H18" s="13">
        <v>4931</v>
      </c>
      <c r="J18" s="13">
        <v>-21405</v>
      </c>
      <c r="P18" s="21"/>
      <c r="Q18" s="21"/>
    </row>
    <row r="19" spans="2:17" ht="15" customHeight="1">
      <c r="B19" s="12" t="s">
        <v>33</v>
      </c>
      <c r="F19" s="113">
        <f>'BS'!F21-'BS'!E21</f>
        <v>1731</v>
      </c>
      <c r="H19" s="13">
        <v>-2705</v>
      </c>
      <c r="J19" s="13">
        <v>-8679</v>
      </c>
      <c r="P19" s="17"/>
      <c r="Q19" s="17"/>
    </row>
    <row r="20" spans="2:17" ht="15" customHeight="1">
      <c r="B20" s="12" t="s">
        <v>34</v>
      </c>
      <c r="F20" s="111">
        <f>'BS'!E25-'BS'!F25</f>
        <v>-3979</v>
      </c>
      <c r="H20" s="17">
        <v>1301</v>
      </c>
      <c r="J20" s="17">
        <v>6844</v>
      </c>
      <c r="P20" s="17"/>
      <c r="Q20" s="17"/>
    </row>
    <row r="21" spans="2:17" ht="15" customHeight="1">
      <c r="B21" s="12" t="s">
        <v>68</v>
      </c>
      <c r="F21" s="112">
        <f>'BS'!E26-'BS'!F26</f>
        <v>-3456</v>
      </c>
      <c r="H21" s="20">
        <v>3945</v>
      </c>
      <c r="J21" s="20">
        <v>-6148</v>
      </c>
      <c r="P21" s="17"/>
      <c r="Q21" s="17"/>
    </row>
    <row r="22" spans="1:17" ht="15" customHeight="1">
      <c r="A22" s="12" t="s">
        <v>116</v>
      </c>
      <c r="F22" s="111">
        <f>F28-F27-F25-F26-F24-F23</f>
        <v>-5240</v>
      </c>
      <c r="H22" s="17">
        <f>H28-H27-H25-H26-H24-H23</f>
        <v>11443</v>
      </c>
      <c r="J22" s="17">
        <f>J28-J27-J25-J26-J24-J23</f>
        <v>-18130</v>
      </c>
      <c r="P22" s="17"/>
      <c r="Q22" s="17"/>
    </row>
    <row r="23" spans="2:17" ht="15" customHeight="1">
      <c r="B23" s="12" t="s">
        <v>29</v>
      </c>
      <c r="F23" s="111">
        <v>-1134</v>
      </c>
      <c r="H23" s="17">
        <v>-925</v>
      </c>
      <c r="J23" s="17">
        <v>-4845</v>
      </c>
      <c r="M23" s="17"/>
      <c r="P23" s="17"/>
      <c r="Q23" s="17"/>
    </row>
    <row r="24" spans="2:17" ht="15" customHeight="1">
      <c r="B24" s="12" t="s">
        <v>48</v>
      </c>
      <c r="F24" s="114">
        <v>0</v>
      </c>
      <c r="H24" s="95">
        <v>0</v>
      </c>
      <c r="J24" s="17">
        <v>4560</v>
      </c>
      <c r="M24" s="17"/>
      <c r="P24" s="17"/>
      <c r="Q24" s="17"/>
    </row>
    <row r="25" spans="2:17" ht="15" customHeight="1">
      <c r="B25" s="12" t="s">
        <v>49</v>
      </c>
      <c r="F25" s="111">
        <v>-297</v>
      </c>
      <c r="H25" s="95">
        <v>0</v>
      </c>
      <c r="J25" s="17">
        <v>-711</v>
      </c>
      <c r="M25" s="17"/>
      <c r="P25" s="17"/>
      <c r="Q25" s="17"/>
    </row>
    <row r="26" spans="2:17" ht="15" customHeight="1">
      <c r="B26" s="12" t="s">
        <v>38</v>
      </c>
      <c r="F26" s="111">
        <v>115</v>
      </c>
      <c r="H26" s="95">
        <v>156</v>
      </c>
      <c r="J26" s="17">
        <v>795</v>
      </c>
      <c r="M26" s="17"/>
      <c r="P26" s="17"/>
      <c r="Q26" s="17"/>
    </row>
    <row r="27" spans="2:10" ht="15" customHeight="1">
      <c r="B27" s="12" t="s">
        <v>114</v>
      </c>
      <c r="F27" s="115">
        <v>0</v>
      </c>
      <c r="H27" s="80">
        <v>-1</v>
      </c>
      <c r="J27" s="80">
        <v>0</v>
      </c>
    </row>
    <row r="28" spans="1:10" ht="15" customHeight="1">
      <c r="A28" s="18" t="s">
        <v>115</v>
      </c>
      <c r="F28" s="116">
        <f>F40-F38-F32</f>
        <v>-6556</v>
      </c>
      <c r="H28" s="22">
        <f>H40-H38-H32</f>
        <v>10673</v>
      </c>
      <c r="J28" s="22">
        <f>J40-J38-J32</f>
        <v>-18331</v>
      </c>
    </row>
    <row r="29" ht="9.75" customHeight="1">
      <c r="F29" s="111"/>
    </row>
    <row r="30" spans="1:6" ht="15" customHeight="1">
      <c r="A30" s="96" t="s">
        <v>105</v>
      </c>
      <c r="F30" s="111"/>
    </row>
    <row r="31" spans="2:17" ht="15" customHeight="1">
      <c r="B31" s="12" t="s">
        <v>95</v>
      </c>
      <c r="F31" s="117">
        <v>-16</v>
      </c>
      <c r="H31" s="81">
        <v>-557</v>
      </c>
      <c r="J31" s="81">
        <v>-707</v>
      </c>
      <c r="L31" s="1"/>
      <c r="M31" s="1"/>
      <c r="N31" s="1"/>
      <c r="O31" s="1"/>
      <c r="P31" s="1"/>
      <c r="Q31" s="1"/>
    </row>
    <row r="32" spans="1:17" ht="15" customHeight="1">
      <c r="A32" s="18" t="s">
        <v>103</v>
      </c>
      <c r="F32" s="116">
        <f>SUM(F31:F31)</f>
        <v>-16</v>
      </c>
      <c r="H32" s="22">
        <f>SUM(H31:H31)</f>
        <v>-557</v>
      </c>
      <c r="J32" s="22">
        <f>SUM(J31:J31)</f>
        <v>-707</v>
      </c>
      <c r="L32" s="1"/>
      <c r="M32" s="1"/>
      <c r="N32" s="1"/>
      <c r="O32" s="1"/>
      <c r="P32" s="1"/>
      <c r="Q32" s="1"/>
    </row>
    <row r="33" spans="6:17" ht="9.75" customHeight="1">
      <c r="F33" s="111"/>
      <c r="L33" s="1"/>
      <c r="M33" s="1"/>
      <c r="N33" s="1"/>
      <c r="O33" s="1"/>
      <c r="P33" s="1"/>
      <c r="Q33" s="1"/>
    </row>
    <row r="34" spans="1:17" ht="15" customHeight="1">
      <c r="A34" s="96" t="s">
        <v>104</v>
      </c>
      <c r="F34" s="111"/>
      <c r="L34" s="1"/>
      <c r="M34" s="1"/>
      <c r="N34" s="1"/>
      <c r="O34" s="1"/>
      <c r="P34" s="1"/>
      <c r="Q34" s="1"/>
    </row>
    <row r="35" spans="2:17" ht="15" customHeight="1">
      <c r="B35" s="12" t="s">
        <v>39</v>
      </c>
      <c r="F35" s="118">
        <v>0</v>
      </c>
      <c r="H35" s="82">
        <v>0</v>
      </c>
      <c r="J35" s="82">
        <v>-3600</v>
      </c>
      <c r="L35" s="1"/>
      <c r="M35" s="1"/>
      <c r="N35" s="1"/>
      <c r="O35" s="1"/>
      <c r="P35" s="1"/>
      <c r="Q35" s="1"/>
    </row>
    <row r="36" spans="2:10" ht="15" customHeight="1">
      <c r="B36" s="12" t="s">
        <v>50</v>
      </c>
      <c r="F36" s="114">
        <v>0</v>
      </c>
      <c r="H36" s="95">
        <v>0</v>
      </c>
      <c r="J36" s="17">
        <v>30000</v>
      </c>
    </row>
    <row r="37" spans="2:10" ht="15" customHeight="1">
      <c r="B37" s="12" t="s">
        <v>77</v>
      </c>
      <c r="F37" s="114">
        <v>0</v>
      </c>
      <c r="H37" s="95">
        <v>0</v>
      </c>
      <c r="J37" s="17">
        <v>-2500</v>
      </c>
    </row>
    <row r="38" spans="1:17" ht="15" customHeight="1">
      <c r="A38" s="18" t="s">
        <v>102</v>
      </c>
      <c r="F38" s="119">
        <f>SUM(F35:F37)</f>
        <v>0</v>
      </c>
      <c r="H38" s="72">
        <f>SUM(H35:H37)</f>
        <v>0</v>
      </c>
      <c r="J38" s="72">
        <f>SUM(J35:J37)</f>
        <v>23900</v>
      </c>
      <c r="L38" s="1"/>
      <c r="M38" s="1"/>
      <c r="N38" s="1"/>
      <c r="O38" s="1"/>
      <c r="P38" s="1"/>
      <c r="Q38" s="1"/>
    </row>
    <row r="39" spans="6:17" ht="9.75" customHeight="1">
      <c r="F39" s="111"/>
      <c r="L39" s="1"/>
      <c r="M39" s="1"/>
      <c r="N39" s="1"/>
      <c r="O39" s="1"/>
      <c r="P39" s="1"/>
      <c r="Q39" s="1"/>
    </row>
    <row r="40" spans="1:17" s="18" customFormat="1" ht="15" customHeight="1">
      <c r="A40" s="18" t="s">
        <v>31</v>
      </c>
      <c r="E40" s="23" t="s">
        <v>4</v>
      </c>
      <c r="F40" s="120">
        <f>F44-F42</f>
        <v>-6572</v>
      </c>
      <c r="G40"/>
      <c r="H40" s="24">
        <f>H44-H42</f>
        <v>10116</v>
      </c>
      <c r="I40"/>
      <c r="J40" s="24">
        <f>J44-J42</f>
        <v>4862</v>
      </c>
      <c r="L40" s="1"/>
      <c r="M40" s="1"/>
      <c r="N40" s="1"/>
      <c r="O40" s="1"/>
      <c r="P40" s="1"/>
      <c r="Q40" s="1"/>
    </row>
    <row r="41" spans="5:17" s="18" customFormat="1" ht="6" customHeight="1">
      <c r="E41" s="23"/>
      <c r="F41" s="121"/>
      <c r="G41"/>
      <c r="H41" s="25"/>
      <c r="I41"/>
      <c r="J41" s="25"/>
      <c r="L41" s="1"/>
      <c r="M41" s="1"/>
      <c r="N41" s="1"/>
      <c r="O41" s="1"/>
      <c r="P41" s="1"/>
      <c r="Q41" s="1"/>
    </row>
    <row r="42" spans="1:13" s="18" customFormat="1" ht="15" customHeight="1">
      <c r="A42" s="98" t="s">
        <v>110</v>
      </c>
      <c r="E42" s="23"/>
      <c r="F42" s="121">
        <v>17714</v>
      </c>
      <c r="G42"/>
      <c r="H42" s="25">
        <v>12852</v>
      </c>
      <c r="I42"/>
      <c r="J42" s="25">
        <v>12852</v>
      </c>
      <c r="L42" s="26"/>
      <c r="M42" s="26"/>
    </row>
    <row r="43" spans="6:13" s="18" customFormat="1" ht="6" customHeight="1">
      <c r="F43" s="122"/>
      <c r="G43"/>
      <c r="H43" s="27"/>
      <c r="I43"/>
      <c r="J43" s="27"/>
      <c r="L43" s="26"/>
      <c r="M43" s="26"/>
    </row>
    <row r="44" spans="1:13" s="18" customFormat="1" ht="15" customHeight="1" thickBot="1">
      <c r="A44" s="98" t="s">
        <v>111</v>
      </c>
      <c r="E44" s="23"/>
      <c r="F44" s="123">
        <f>'BS'!E22</f>
        <v>11142</v>
      </c>
      <c r="G44"/>
      <c r="H44" s="28">
        <v>22968</v>
      </c>
      <c r="I44"/>
      <c r="J44" s="28">
        <v>17714</v>
      </c>
      <c r="L44" s="26"/>
      <c r="M44" s="26"/>
    </row>
    <row r="45" ht="9.75" customHeight="1" thickTop="1">
      <c r="F45" s="111"/>
    </row>
    <row r="46" spans="1:6" ht="15" customHeight="1">
      <c r="A46" s="12" t="s">
        <v>112</v>
      </c>
      <c r="F46" s="111"/>
    </row>
    <row r="47" spans="3:10" ht="15" customHeight="1">
      <c r="C47" s="12" t="s">
        <v>81</v>
      </c>
      <c r="F47" s="113">
        <v>8096</v>
      </c>
      <c r="H47" s="13">
        <v>11564</v>
      </c>
      <c r="J47" s="13">
        <v>12358</v>
      </c>
    </row>
    <row r="48" spans="3:10" ht="15" customHeight="1">
      <c r="C48" s="12" t="s">
        <v>113</v>
      </c>
      <c r="F48" s="113">
        <v>1875</v>
      </c>
      <c r="G48" s="83"/>
      <c r="H48" s="104">
        <v>0</v>
      </c>
      <c r="I48" s="83"/>
      <c r="J48" s="13">
        <v>1250</v>
      </c>
    </row>
    <row r="49" spans="6:10" ht="15" customHeight="1" thickBot="1">
      <c r="F49" s="124">
        <f>SUM(F47:F48)</f>
        <v>9971</v>
      </c>
      <c r="H49" s="84">
        <f>SUM(H47:H48)</f>
        <v>11564</v>
      </c>
      <c r="J49" s="84">
        <f>SUM(J47:J48)</f>
        <v>13608</v>
      </c>
    </row>
    <row r="50" ht="15" customHeight="1" thickTop="1"/>
    <row r="51" ht="15" customHeight="1">
      <c r="A51" s="3" t="s">
        <v>66</v>
      </c>
    </row>
    <row r="52" ht="15" customHeight="1">
      <c r="A52" s="3" t="s">
        <v>89</v>
      </c>
    </row>
    <row r="56" ht="15" customHeight="1">
      <c r="K56" s="29"/>
    </row>
    <row r="58" spans="6:10" ht="15" customHeight="1">
      <c r="F58" s="17">
        <f>+F49-F44</f>
        <v>-1171</v>
      </c>
      <c r="H58" s="17">
        <f>+H49-H44</f>
        <v>-11404</v>
      </c>
      <c r="J58" s="17">
        <f>+J49-J44</f>
        <v>-4106</v>
      </c>
    </row>
    <row r="65" spans="6:10" ht="15" customHeight="1">
      <c r="F65" s="17">
        <f>+F28+F32+F38-F40</f>
        <v>0</v>
      </c>
      <c r="H65" s="17">
        <f>+H28+H32+H38-H40</f>
        <v>0</v>
      </c>
      <c r="J65" s="17">
        <f>+J28+J32+J38-J40</f>
        <v>0</v>
      </c>
    </row>
  </sheetData>
  <printOptions/>
  <pageMargins left="0.75" right="0.24" top="0.5" bottom="0.1" header="0.5" footer="0.5"/>
  <pageSetup horizontalDpi="600" verticalDpi="600" orientation="portrait" paperSize="9" scale="97" r:id="rId1"/>
  <headerFooter alignWithMargins="0">
    <oddFooter>&amp;C
&amp;"Times New Roman,Regular"&amp;12Page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OSK Securities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OSK SECURITIES BERHAD</cp:lastModifiedBy>
  <cp:lastPrinted>2004-04-29T09:16:17Z</cp:lastPrinted>
  <dcterms:created xsi:type="dcterms:W3CDTF">1999-03-24T02:44:56Z</dcterms:created>
  <dcterms:modified xsi:type="dcterms:W3CDTF">2003-08-20T03:46:25Z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